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4775" windowHeight="8340" activeTab="0"/>
  </bookViews>
  <sheets>
    <sheet name="予選リーグ" sheetId="1" r:id="rId1"/>
    <sheet name="オープン決勝Ｔ " sheetId="2" r:id="rId2"/>
    <sheet name="ﾁｬﾚﾝｼﾞ決勝Ｔ" sheetId="3" r:id="rId3"/>
    <sheet name="参加チーム名" sheetId="4" r:id="rId4"/>
  </sheets>
  <definedNames/>
  <calcPr fullCalcOnLoad="1"/>
</workbook>
</file>

<file path=xl/sharedStrings.xml><?xml version="1.0" encoding="utf-8"?>
<sst xmlns="http://schemas.openxmlformats.org/spreadsheetml/2006/main" count="306" uniqueCount="108">
  <si>
    <t>２００８　みやぎ生協カップ　ドッジボール大会</t>
  </si>
  <si>
    <t>２００８　みやぎ生協カップ　ドッジボール大会</t>
  </si>
  <si>
    <t>２００８　みやぎ生協カップ　ドッジボール大会</t>
  </si>
  <si>
    <t>栗生ファイターズ</t>
  </si>
  <si>
    <t>館ジャングルー</t>
  </si>
  <si>
    <t>面瀬っ子ファイターズ</t>
  </si>
  <si>
    <t>月見レッドアーマーズ</t>
  </si>
  <si>
    <t>荒町朝練ファイターズＡ</t>
  </si>
  <si>
    <t>Ｇ．Ｔ．Ｏ☆ＡＳＵＣＯＭＥ</t>
  </si>
  <si>
    <t>夢憧児忍天心(ﾄﾞﾘｰﾑｷｯｽﾞｽｶｲﾊｰﾂ)</t>
  </si>
  <si>
    <t>面瀬っ子ジャイアンツ</t>
  </si>
  <si>
    <t>Ｂ②</t>
  </si>
  <si>
    <t>Ｂ③</t>
  </si>
  <si>
    <t>Ｂ④</t>
  </si>
  <si>
    <t>Ｂ⑥</t>
  </si>
  <si>
    <t>Ａ③</t>
  </si>
  <si>
    <t>Ａ④</t>
  </si>
  <si>
    <t>Ａ⑤</t>
  </si>
  <si>
    <t>Ａ⑥</t>
  </si>
  <si>
    <t>Ａ⑦</t>
  </si>
  <si>
    <t>Ｂ⑧</t>
  </si>
  <si>
    <t>Ｂ⑨</t>
  </si>
  <si>
    <t>Ｅリーグ４位</t>
  </si>
  <si>
    <t>☆第三位☆</t>
  </si>
  <si>
    <t>優勝</t>
  </si>
  <si>
    <t>準優勝</t>
  </si>
  <si>
    <t>第三位</t>
  </si>
  <si>
    <t>第四位</t>
  </si>
  <si>
    <t>-</t>
  </si>
  <si>
    <t>Ｓ　７</t>
  </si>
  <si>
    <t>Ｓ　６</t>
  </si>
  <si>
    <t>Ｓ　８</t>
  </si>
  <si>
    <t>Ｓ　７</t>
  </si>
  <si>
    <t>Ｂリーグ</t>
  </si>
  <si>
    <t>Ｄリーグ</t>
  </si>
  <si>
    <t>Ｂ⑤</t>
  </si>
  <si>
    <t>Ｂ⑦</t>
  </si>
  <si>
    <t>３位決定戦</t>
  </si>
  <si>
    <t>Ｂリーグ４位</t>
  </si>
  <si>
    <t>Ｃリーグ４位</t>
  </si>
  <si>
    <t>Ｄリーグ４位</t>
  </si>
  <si>
    <t>Ａリーグ４位</t>
  </si>
  <si>
    <t>Ｐｃｈａｎｓ　ＲＳ</t>
  </si>
  <si>
    <t>チャレンジの部　登録チーム</t>
  </si>
  <si>
    <t>Ａ①</t>
  </si>
  <si>
    <t>☆　優　勝　☆</t>
  </si>
  <si>
    <t>チャレンジの部　決勝トーナメント</t>
  </si>
  <si>
    <t>Ｃ①</t>
  </si>
  <si>
    <t>Ｃ②</t>
  </si>
  <si>
    <t>Ｃ③</t>
  </si>
  <si>
    <t>Ａリーグ３位</t>
  </si>
  <si>
    <t>Ｂリーグ３位</t>
  </si>
  <si>
    <t>Ｃリーグ３位</t>
  </si>
  <si>
    <t>Ｄリーグ３位</t>
  </si>
  <si>
    <t>Ｅリーグ３位</t>
  </si>
  <si>
    <t>Ｅリーグ</t>
  </si>
  <si>
    <t>◎（チャレンジの部）予選リーグ</t>
  </si>
  <si>
    <t>大衡ファイターズ</t>
  </si>
  <si>
    <t>Ｅ リーグ</t>
  </si>
  <si>
    <t>Ａ②</t>
  </si>
  <si>
    <t>Ｂ①</t>
  </si>
  <si>
    <t>Ｂリーグ１位</t>
  </si>
  <si>
    <t>-</t>
  </si>
  <si>
    <t>勝</t>
  </si>
  <si>
    <t>-</t>
  </si>
  <si>
    <t>分</t>
  </si>
  <si>
    <t>-</t>
  </si>
  <si>
    <t>負</t>
  </si>
  <si>
    <t>勝点</t>
  </si>
  <si>
    <t>人数</t>
  </si>
  <si>
    <t>順位</t>
  </si>
  <si>
    <t>内</t>
  </si>
  <si>
    <t>-</t>
  </si>
  <si>
    <t>外</t>
  </si>
  <si>
    <t>東仙ＬＳファイターズ</t>
  </si>
  <si>
    <t>アルバルクキッズ</t>
  </si>
  <si>
    <t>Ｐｃｈａｎｓ</t>
  </si>
  <si>
    <t>杉小キャイーンブラザーズＸ</t>
  </si>
  <si>
    <t>Ａリーグ</t>
  </si>
  <si>
    <t>No.</t>
  </si>
  <si>
    <t>☆　優勝　☆</t>
  </si>
  <si>
    <t>Ａリーグ２位</t>
  </si>
  <si>
    <t>Ｂリーグ２位</t>
  </si>
  <si>
    <t>Ｅリーグ２位</t>
  </si>
  <si>
    <t>Ｃリーグ２位</t>
  </si>
  <si>
    <t>Ｄリーグ２位</t>
  </si>
  <si>
    <t>オープンの部　決勝トーナメント</t>
  </si>
  <si>
    <t>◎（オープンの部）予選リーグ</t>
  </si>
  <si>
    <t>Ａリーグ</t>
  </si>
  <si>
    <t>オープンの部　登録チーム</t>
  </si>
  <si>
    <t>（チャレンジの部）</t>
  </si>
  <si>
    <t>リーグ名</t>
  </si>
  <si>
    <t>チーム名</t>
  </si>
  <si>
    <t>Ｂリーグ</t>
  </si>
  <si>
    <t>Ｃリーグ</t>
  </si>
  <si>
    <t>Ｄリーグ</t>
  </si>
  <si>
    <t>原小ファイターズ</t>
  </si>
  <si>
    <t>台原レイカーズ</t>
  </si>
  <si>
    <t>杉小キャイーンブラザーズ</t>
  </si>
  <si>
    <t>岩沼西ファイターズ</t>
  </si>
  <si>
    <t>松陵ヤンキーズ</t>
  </si>
  <si>
    <t>岩沼西ファイターズＢ</t>
  </si>
  <si>
    <t>Ａリーグ１位</t>
  </si>
  <si>
    <t>Ｃリーグ１位</t>
  </si>
  <si>
    <t>Ｄリーグ１位</t>
  </si>
  <si>
    <t>Ｅリーグ１位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</si>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</sst>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  <numFmt numFmtId="189" formatCode="[&lt;=999]000;[&lt;=99999]000\-00;000\-0000"/>
    <numFmt numFmtId="190" formatCode="[DBNum3][$-411]0"/>
    <numFmt numFmtId="191" formatCode="#,##0_);[Red]\(#,##0\)"/>
    <numFmt numFmtId="192" formatCode="[$-F400]h:mm:ss\ AM/PM"/>
    <numFmt numFmtId="193" formatCode="0_ "/>
    <numFmt numFmtId="194" formatCode="0.E+00"/>
    <numFmt numFmtId="195" formatCode="#,##0_ "/>
    <numFmt numFmtId="196" formatCode="m/d"/>
    <numFmt numFmtId="197" formatCode="#,##0_ ;[Red]\-#,##0\ "/>
  </numFmts>
  <fonts count="27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26"/>
      <name val="ＭＳ Ｐゴシック"/>
      <family val="3"/>
    </font>
    <font>
      <b/>
      <sz val="16"/>
      <name val="ＭＳ Ｐゴシック"/>
      <family val="3"/>
    </font>
    <font>
      <sz val="20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20"/>
      <name val="HGSｺﾞｼｯｸE"/>
      <family val="3"/>
    </font>
    <font>
      <b/>
      <sz val="14"/>
      <name val="ＭＳ Ｐゴシック"/>
      <family val="3"/>
    </font>
    <font>
      <b/>
      <sz val="11"/>
      <color indexed="10"/>
      <name val="明朝"/>
      <family val="1"/>
    </font>
    <font>
      <sz val="20"/>
      <name val="明朝"/>
      <family val="1"/>
    </font>
    <font>
      <b/>
      <sz val="18"/>
      <name val="ＭＳ Ｐゴシック"/>
      <family val="3"/>
    </font>
    <font>
      <sz val="18"/>
      <name val="明朝"/>
      <family val="1"/>
    </font>
    <font>
      <b/>
      <sz val="22"/>
      <name val="ＤＦ特太ゴシック体"/>
      <family val="3"/>
    </font>
    <font>
      <i/>
      <sz val="18"/>
      <name val="ＭＳ Ｐゴシック"/>
      <family val="3"/>
    </font>
    <font>
      <sz val="6"/>
      <name val="明朝"/>
      <family val="1"/>
    </font>
    <font>
      <sz val="2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5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38" fontId="6" fillId="0" borderId="0" xfId="17" applyBorder="1" applyAlignment="1">
      <alignment horizontal="center"/>
    </xf>
    <xf numFmtId="0" fontId="0" fillId="0" borderId="0" xfId="0" applyFill="1" applyBorder="1" applyAlignment="1">
      <alignment vertical="center"/>
    </xf>
    <xf numFmtId="49" fontId="11" fillId="0" borderId="0" xfId="17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2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15" fillId="0" borderId="3" xfId="0" applyFont="1" applyBorder="1" applyAlignment="1">
      <alignment horizontal="left"/>
    </xf>
    <xf numFmtId="0" fontId="0" fillId="0" borderId="4" xfId="0" applyFill="1" applyBorder="1" applyAlignment="1">
      <alignment horizontal="center"/>
    </xf>
    <xf numFmtId="0" fontId="16" fillId="0" borderId="3" xfId="0" applyFont="1" applyFill="1" applyBorder="1" applyAlignment="1">
      <alignment vertical="center"/>
    </xf>
    <xf numFmtId="0" fontId="0" fillId="0" borderId="5" xfId="0" applyFill="1" applyBorder="1" applyAlignment="1">
      <alignment horizontal="center"/>
    </xf>
    <xf numFmtId="0" fontId="0" fillId="0" borderId="6" xfId="0" applyNumberFormat="1" applyFill="1" applyBorder="1" applyAlignment="1">
      <alignment/>
    </xf>
    <xf numFmtId="0" fontId="0" fillId="0" borderId="7" xfId="0" applyFill="1" applyBorder="1" applyAlignment="1">
      <alignment horizontal="center"/>
    </xf>
    <xf numFmtId="0" fontId="0" fillId="0" borderId="8" xfId="0" applyNumberFormat="1" applyFill="1" applyBorder="1" applyAlignment="1">
      <alignment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NumberFormat="1" applyAlignment="1">
      <alignment/>
    </xf>
    <xf numFmtId="0" fontId="9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19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21" applyFill="1" applyAlignment="1" applyProtection="1">
      <alignment vertical="center"/>
      <protection/>
    </xf>
    <xf numFmtId="0" fontId="6" fillId="0" borderId="11" xfId="21" applyFill="1" applyBorder="1" applyAlignment="1" applyProtection="1">
      <alignment horizontal="distributed" vertical="center"/>
      <protection/>
    </xf>
    <xf numFmtId="0" fontId="6" fillId="0" borderId="12" xfId="21" applyFill="1" applyBorder="1" applyAlignment="1" applyProtection="1">
      <alignment horizontal="distributed" vertical="center"/>
      <protection/>
    </xf>
    <xf numFmtId="0" fontId="6" fillId="0" borderId="13" xfId="21" applyFill="1" applyBorder="1" applyAlignment="1" applyProtection="1">
      <alignment horizontal="distributed" vertical="center"/>
      <protection/>
    </xf>
    <xf numFmtId="0" fontId="6" fillId="0" borderId="0" xfId="21" applyFill="1" applyProtection="1">
      <alignment/>
      <protection/>
    </xf>
    <xf numFmtId="0" fontId="6" fillId="0" borderId="0" xfId="21" applyFill="1" applyBorder="1" applyAlignment="1" applyProtection="1">
      <alignment horizontal="center" vertical="center" wrapText="1"/>
      <protection/>
    </xf>
    <xf numFmtId="0" fontId="6" fillId="0" borderId="0" xfId="21" applyFill="1" applyBorder="1" applyAlignment="1" applyProtection="1">
      <alignment horizontal="center" vertical="center"/>
      <protection/>
    </xf>
    <xf numFmtId="0" fontId="6" fillId="0" borderId="0" xfId="21" applyNumberFormat="1" applyFill="1" applyBorder="1" applyAlignment="1">
      <alignment vertical="center"/>
      <protection/>
    </xf>
    <xf numFmtId="0" fontId="6" fillId="0" borderId="0" xfId="21" applyNumberFormat="1" applyFill="1" applyAlignment="1" applyProtection="1">
      <alignment vertical="center"/>
      <protection/>
    </xf>
    <xf numFmtId="0" fontId="6" fillId="0" borderId="0" xfId="21" applyFill="1" applyAlignment="1" applyProtection="1">
      <alignment horizontal="center" vertical="center"/>
      <protection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21" fillId="0" borderId="0" xfId="0" applyFont="1" applyAlignment="1">
      <alignment horizontal="center"/>
    </xf>
    <xf numFmtId="0" fontId="16" fillId="0" borderId="3" xfId="22" applyFont="1" applyFill="1" applyBorder="1" applyAlignment="1">
      <alignment vertical="center"/>
      <protection/>
    </xf>
    <xf numFmtId="0" fontId="16" fillId="0" borderId="0" xfId="0" applyFont="1" applyFill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14" xfId="0" applyNumberFormat="1" applyFill="1" applyBorder="1" applyAlignment="1">
      <alignment/>
    </xf>
    <xf numFmtId="0" fontId="15" fillId="0" borderId="15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NumberFormat="1" applyFill="1" applyBorder="1" applyAlignment="1">
      <alignment/>
    </xf>
    <xf numFmtId="0" fontId="16" fillId="0" borderId="16" xfId="22" applyFont="1" applyFill="1" applyBorder="1" applyAlignment="1">
      <alignment vertical="center"/>
      <protection/>
    </xf>
    <xf numFmtId="0" fontId="0" fillId="0" borderId="17" xfId="0" applyFill="1" applyBorder="1" applyAlignment="1">
      <alignment horizontal="center"/>
    </xf>
    <xf numFmtId="0" fontId="0" fillId="0" borderId="18" xfId="0" applyNumberFormat="1" applyFill="1" applyBorder="1" applyAlignment="1">
      <alignment/>
    </xf>
    <xf numFmtId="0" fontId="0" fillId="0" borderId="19" xfId="0" applyNumberFormat="1" applyFill="1" applyBorder="1" applyAlignment="1">
      <alignment/>
    </xf>
    <xf numFmtId="0" fontId="6" fillId="0" borderId="20" xfId="17" applyNumberFormat="1" applyFont="1" applyFill="1" applyBorder="1" applyAlignment="1">
      <alignment/>
    </xf>
    <xf numFmtId="0" fontId="6" fillId="0" borderId="11" xfId="21" applyFont="1" applyFill="1" applyBorder="1" applyAlignment="1" applyProtection="1">
      <alignment horizontal="left"/>
      <protection/>
    </xf>
    <xf numFmtId="0" fontId="6" fillId="0" borderId="13" xfId="21" applyFill="1" applyBorder="1" applyAlignment="1" applyProtection="1">
      <alignment horizontal="left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22" xfId="0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22" xfId="0" applyFill="1" applyBorder="1" applyAlignment="1" applyProtection="1">
      <alignment horizontal="center" vertical="center"/>
      <protection/>
    </xf>
    <xf numFmtId="0" fontId="0" fillId="0" borderId="24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25" xfId="0" applyFill="1" applyBorder="1" applyAlignment="1" applyProtection="1">
      <alignment horizontal="center" vertical="center" wrapText="1"/>
      <protection/>
    </xf>
    <xf numFmtId="0" fontId="6" fillId="0" borderId="0" xfId="2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vertical="center"/>
    </xf>
    <xf numFmtId="0" fontId="0" fillId="0" borderId="0" xfId="0" applyNumberForma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26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0" xfId="0" applyFill="1" applyBorder="1" applyAlignment="1">
      <alignment horizontal="right" vertical="center" wrapText="1"/>
    </xf>
    <xf numFmtId="49" fontId="12" fillId="0" borderId="0" xfId="0" applyNumberFormat="1" applyFont="1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49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28" xfId="0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9" xfId="0" applyNumberFormat="1" applyFill="1" applyBorder="1" applyAlignment="1">
      <alignment/>
    </xf>
    <xf numFmtId="0" fontId="0" fillId="0" borderId="20" xfId="0" applyNumberFormat="1" applyFill="1" applyBorder="1" applyAlignment="1">
      <alignment/>
    </xf>
    <xf numFmtId="0" fontId="8" fillId="0" borderId="21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26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28" xfId="0" applyFill="1" applyBorder="1" applyAlignment="1">
      <alignment horizontal="right" vertical="center" wrapText="1"/>
    </xf>
    <xf numFmtId="0" fontId="8" fillId="0" borderId="23" xfId="0" applyFont="1" applyBorder="1" applyAlignment="1">
      <alignment/>
    </xf>
    <xf numFmtId="0" fontId="10" fillId="0" borderId="0" xfId="0" applyFont="1" applyFill="1" applyBorder="1" applyAlignment="1">
      <alignment horizontal="center" vertical="center" textRotation="255"/>
    </xf>
    <xf numFmtId="0" fontId="21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center" textRotation="255"/>
    </xf>
    <xf numFmtId="0" fontId="0" fillId="0" borderId="28" xfId="0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30" xfId="0" applyNumberFormat="1" applyFill="1" applyBorder="1" applyAlignment="1">
      <alignment/>
    </xf>
    <xf numFmtId="0" fontId="6" fillId="0" borderId="14" xfId="17" applyNumberFormat="1" applyFont="1" applyFill="1" applyBorder="1" applyAlignment="1">
      <alignment/>
    </xf>
    <xf numFmtId="0" fontId="0" fillId="0" borderId="28" xfId="0" applyBorder="1" applyAlignment="1">
      <alignment/>
    </xf>
    <xf numFmtId="0" fontId="8" fillId="0" borderId="0" xfId="0" applyFont="1" applyBorder="1" applyAlignment="1">
      <alignment/>
    </xf>
    <xf numFmtId="0" fontId="8" fillId="0" borderId="22" xfId="0" applyFont="1" applyBorder="1" applyAlignment="1">
      <alignment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3" xfId="0" applyFill="1" applyBorder="1" applyAlignment="1">
      <alignment vertical="center"/>
    </xf>
    <xf numFmtId="0" fontId="8" fillId="0" borderId="36" xfId="0" applyFont="1" applyBorder="1" applyAlignment="1">
      <alignment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8" fillId="0" borderId="35" xfId="0" applyFont="1" applyFill="1" applyBorder="1" applyAlignment="1">
      <alignment vertical="center"/>
    </xf>
    <xf numFmtId="0" fontId="8" fillId="0" borderId="37" xfId="0" applyFont="1" applyFill="1" applyBorder="1" applyAlignment="1">
      <alignment vertical="center"/>
    </xf>
    <xf numFmtId="0" fontId="8" fillId="0" borderId="33" xfId="0" applyFont="1" applyFill="1" applyBorder="1" applyAlignment="1">
      <alignment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right" vertical="center"/>
    </xf>
    <xf numFmtId="0" fontId="0" fillId="0" borderId="35" xfId="0" applyFill="1" applyBorder="1" applyAlignment="1">
      <alignment horizontal="right" vertical="center"/>
    </xf>
    <xf numFmtId="0" fontId="8" fillId="0" borderId="39" xfId="0" applyFont="1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8" fillId="0" borderId="38" xfId="0" applyFont="1" applyBorder="1" applyAlignment="1">
      <alignment/>
    </xf>
    <xf numFmtId="49" fontId="12" fillId="0" borderId="40" xfId="0" applyNumberFormat="1" applyFont="1" applyFill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26" xfId="0" applyFill="1" applyBorder="1" applyAlignment="1" applyProtection="1">
      <alignment horizontal="center" vertical="center"/>
      <protection/>
    </xf>
    <xf numFmtId="0" fontId="0" fillId="0" borderId="24" xfId="0" applyFill="1" applyBorder="1" applyAlignment="1" applyProtection="1">
      <alignment horizontal="center" vertical="center"/>
      <protection/>
    </xf>
    <xf numFmtId="0" fontId="0" fillId="0" borderId="27" xfId="0" applyFill="1" applyBorder="1" applyAlignment="1" applyProtection="1">
      <alignment horizontal="center" vertical="center"/>
      <protection/>
    </xf>
    <xf numFmtId="0" fontId="0" fillId="0" borderId="23" xfId="0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 vertical="center"/>
      <protection/>
    </xf>
    <xf numFmtId="0" fontId="0" fillId="0" borderId="45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22" xfId="0" applyFill="1" applyBorder="1" applyAlignment="1" applyProtection="1">
      <alignment horizontal="center" vertical="center"/>
      <protection/>
    </xf>
    <xf numFmtId="0" fontId="6" fillId="0" borderId="21" xfId="21" applyFill="1" applyBorder="1" applyAlignment="1" applyProtection="1">
      <alignment horizontal="center" vertical="center"/>
      <protection/>
    </xf>
    <xf numFmtId="0" fontId="6" fillId="0" borderId="26" xfId="21" applyFill="1" applyBorder="1" applyAlignment="1" applyProtection="1">
      <alignment horizontal="center" vertical="center"/>
      <protection/>
    </xf>
    <xf numFmtId="0" fontId="6" fillId="0" borderId="22" xfId="21" applyFill="1" applyBorder="1" applyAlignment="1" applyProtection="1">
      <alignment horizontal="center" vertical="center"/>
      <protection/>
    </xf>
    <xf numFmtId="0" fontId="6" fillId="0" borderId="24" xfId="21" applyFill="1" applyBorder="1" applyAlignment="1" applyProtection="1">
      <alignment horizontal="center" vertical="center"/>
      <protection/>
    </xf>
    <xf numFmtId="0" fontId="6" fillId="0" borderId="11" xfId="21" applyFill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8" xfId="21" applyFill="1" applyBorder="1" applyAlignment="1" applyProtection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6" fillId="0" borderId="8" xfId="21" applyNumberFormat="1" applyFill="1" applyBorder="1" applyAlignment="1" applyProtection="1">
      <alignment vertical="center" wrapText="1"/>
      <protection/>
    </xf>
    <xf numFmtId="0" fontId="0" fillId="0" borderId="30" xfId="0" applyBorder="1" applyAlignment="1">
      <alignment vertical="center"/>
    </xf>
    <xf numFmtId="0" fontId="0" fillId="0" borderId="27" xfId="0" applyFill="1" applyBorder="1" applyAlignment="1" applyProtection="1">
      <alignment horizontal="center" vertical="center" wrapText="1"/>
      <protection/>
    </xf>
    <xf numFmtId="0" fontId="2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textRotation="255"/>
    </xf>
    <xf numFmtId="0" fontId="10" fillId="0" borderId="41" xfId="0" applyFont="1" applyFill="1" applyBorder="1" applyAlignment="1">
      <alignment horizontal="center" vertical="center" textRotation="255"/>
    </xf>
    <xf numFmtId="0" fontId="10" fillId="0" borderId="47" xfId="0" applyFont="1" applyFill="1" applyBorder="1" applyAlignment="1">
      <alignment horizontal="center" vertical="center" textRotation="255"/>
    </xf>
    <xf numFmtId="0" fontId="10" fillId="0" borderId="48" xfId="0" applyFont="1" applyFill="1" applyBorder="1" applyAlignment="1">
      <alignment horizontal="center" vertical="center" textRotation="255"/>
    </xf>
    <xf numFmtId="0" fontId="10" fillId="0" borderId="43" xfId="0" applyFont="1" applyFill="1" applyBorder="1" applyAlignment="1">
      <alignment horizontal="center" vertical="center" textRotation="255"/>
    </xf>
    <xf numFmtId="0" fontId="10" fillId="0" borderId="42" xfId="0" applyFont="1" applyFill="1" applyBorder="1" applyAlignment="1">
      <alignment horizontal="center" vertical="center" textRotation="255"/>
    </xf>
    <xf numFmtId="0" fontId="17" fillId="0" borderId="0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2" borderId="8" xfId="21" applyFill="1" applyBorder="1" applyAlignment="1" applyProtection="1">
      <alignment horizontal="center" vertical="center"/>
      <protection/>
    </xf>
    <xf numFmtId="0" fontId="6" fillId="2" borderId="8" xfId="21" applyNumberFormat="1" applyFill="1" applyBorder="1" applyAlignment="1" applyProtection="1">
      <alignment vertical="center" wrapText="1"/>
      <protection/>
    </xf>
    <xf numFmtId="0" fontId="0" fillId="2" borderId="44" xfId="0" applyFill="1" applyBorder="1" applyAlignment="1" applyProtection="1">
      <alignment horizontal="center" vertical="center"/>
      <protection/>
    </xf>
    <xf numFmtId="0" fontId="0" fillId="2" borderId="45" xfId="0" applyFill="1" applyBorder="1" applyAlignment="1" applyProtection="1">
      <alignment horizontal="center" vertical="center"/>
      <protection/>
    </xf>
    <xf numFmtId="0" fontId="0" fillId="2" borderId="21" xfId="0" applyFill="1" applyBorder="1" applyAlignment="1" applyProtection="1">
      <alignment horizontal="center" vertical="center" wrapText="1"/>
      <protection/>
    </xf>
    <xf numFmtId="0" fontId="0" fillId="2" borderId="27" xfId="0" applyFill="1" applyBorder="1" applyAlignment="1" applyProtection="1">
      <alignment horizontal="center" vertical="center"/>
      <protection/>
    </xf>
    <xf numFmtId="0" fontId="0" fillId="2" borderId="26" xfId="0" applyFill="1" applyBorder="1" applyAlignment="1" applyProtection="1">
      <alignment horizontal="center" vertical="center"/>
      <protection/>
    </xf>
    <xf numFmtId="0" fontId="0" fillId="2" borderId="21" xfId="0" applyFill="1" applyBorder="1" applyAlignment="1" applyProtection="1">
      <alignment horizontal="center" vertical="center"/>
      <protection/>
    </xf>
    <xf numFmtId="0" fontId="0" fillId="2" borderId="21" xfId="0" applyFill="1" applyBorder="1" applyAlignment="1" applyProtection="1">
      <alignment horizontal="center" vertical="center"/>
      <protection/>
    </xf>
    <xf numFmtId="0" fontId="6" fillId="2" borderId="21" xfId="21" applyFill="1" applyBorder="1" applyAlignment="1" applyProtection="1">
      <alignment horizontal="center" vertical="center"/>
      <protection/>
    </xf>
    <xf numFmtId="0" fontId="6" fillId="2" borderId="26" xfId="21" applyFill="1" applyBorder="1" applyAlignment="1" applyProtection="1">
      <alignment horizontal="center" vertical="center"/>
      <protection/>
    </xf>
    <xf numFmtId="0" fontId="0" fillId="2" borderId="30" xfId="0" applyFill="1" applyBorder="1" applyAlignment="1">
      <alignment horizontal="center" vertical="center"/>
    </xf>
    <xf numFmtId="0" fontId="0" fillId="2" borderId="30" xfId="0" applyFill="1" applyBorder="1" applyAlignment="1">
      <alignment vertical="center"/>
    </xf>
    <xf numFmtId="0" fontId="0" fillId="2" borderId="22" xfId="0" applyFill="1" applyBorder="1" applyAlignment="1" applyProtection="1">
      <alignment horizontal="center" vertical="center" wrapText="1"/>
      <protection/>
    </xf>
    <xf numFmtId="0" fontId="0" fillId="2" borderId="23" xfId="0" applyFill="1" applyBorder="1" applyAlignment="1" applyProtection="1">
      <alignment horizontal="center" vertical="center" wrapText="1"/>
      <protection/>
    </xf>
    <xf numFmtId="0" fontId="0" fillId="2" borderId="24" xfId="0" applyFill="1" applyBorder="1" applyAlignment="1" applyProtection="1">
      <alignment horizontal="center" vertical="center" wrapText="1"/>
      <protection/>
    </xf>
    <xf numFmtId="0" fontId="0" fillId="2" borderId="22" xfId="0" applyFill="1" applyBorder="1" applyAlignment="1" applyProtection="1">
      <alignment horizontal="center" vertical="center"/>
      <protection/>
    </xf>
    <xf numFmtId="0" fontId="0" fillId="2" borderId="23" xfId="0" applyFill="1" applyBorder="1" applyAlignment="1" applyProtection="1">
      <alignment horizontal="center" vertical="center"/>
      <protection/>
    </xf>
    <xf numFmtId="0" fontId="0" fillId="2" borderId="24" xfId="0" applyFill="1" applyBorder="1" applyAlignment="1" applyProtection="1">
      <alignment horizontal="center" vertical="center"/>
      <protection/>
    </xf>
    <xf numFmtId="0" fontId="0" fillId="2" borderId="22" xfId="0" applyFill="1" applyBorder="1" applyAlignment="1" applyProtection="1">
      <alignment horizontal="center" vertical="center"/>
      <protection/>
    </xf>
    <xf numFmtId="0" fontId="6" fillId="2" borderId="22" xfId="21" applyFill="1" applyBorder="1" applyAlignment="1" applyProtection="1">
      <alignment horizontal="center" vertical="center"/>
      <protection/>
    </xf>
    <xf numFmtId="0" fontId="6" fillId="2" borderId="24" xfId="21" applyFill="1" applyBorder="1" applyAlignment="1" applyProtection="1">
      <alignment horizontal="center" vertical="center"/>
      <protection/>
    </xf>
    <xf numFmtId="0" fontId="6" fillId="0" borderId="0" xfId="21" applyFont="1" applyFill="1" applyProtection="1">
      <alignment/>
      <protection/>
    </xf>
    <xf numFmtId="0" fontId="11" fillId="2" borderId="8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8" fillId="2" borderId="46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16" fillId="2" borderId="31" xfId="0" applyFont="1" applyFill="1" applyBorder="1" applyAlignment="1">
      <alignment horizontal="center" vertical="center"/>
    </xf>
    <xf numFmtId="0" fontId="16" fillId="2" borderId="41" xfId="0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6" fillId="2" borderId="42" xfId="0" applyFont="1" applyFill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005モールカップ大会" xfId="21"/>
    <cellStyle name="標準_参考2005モールカップ大会2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6"/>
  <sheetViews>
    <sheetView showGridLines="0" tabSelected="1" workbookViewId="0" topLeftCell="A10">
      <selection activeCell="A27" sqref="A27"/>
    </sheetView>
  </sheetViews>
  <sheetFormatPr defaultColWidth="8.796875" defaultRowHeight="15" customHeight="1"/>
  <cols>
    <col min="1" max="1" width="3.59765625" style="22" customWidth="1"/>
    <col min="2" max="2" width="3.3984375" style="31" customWidth="1"/>
    <col min="3" max="3" width="26.19921875" style="30" customWidth="1"/>
    <col min="4" max="33" width="2.69921875" style="22" customWidth="1"/>
    <col min="34" max="16384" width="8.8984375" style="22" customWidth="1"/>
  </cols>
  <sheetData>
    <row r="1" spans="2:27" s="2" customFormat="1" ht="30" customHeight="1">
      <c r="B1" s="176" t="s">
        <v>2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8"/>
      <c r="W1" s="178"/>
      <c r="X1" s="178"/>
      <c r="Y1" s="178"/>
      <c r="Z1" s="178"/>
      <c r="AA1" s="178"/>
    </row>
    <row r="2" spans="2:27" s="2" customFormat="1" ht="24" customHeight="1">
      <c r="B2" s="33" t="s">
        <v>87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</row>
    <row r="4" spans="2:27" s="26" customFormat="1" ht="15" customHeight="1">
      <c r="B4" s="48" t="s">
        <v>88</v>
      </c>
      <c r="C4" s="49"/>
      <c r="D4" s="168">
        <f>+B5</f>
        <v>1</v>
      </c>
      <c r="E4" s="169"/>
      <c r="F4" s="170"/>
      <c r="G4" s="168">
        <f>+B7</f>
        <v>2</v>
      </c>
      <c r="H4" s="169"/>
      <c r="I4" s="170"/>
      <c r="J4" s="168">
        <f>+B9</f>
        <v>3</v>
      </c>
      <c r="K4" s="169"/>
      <c r="L4" s="170"/>
      <c r="M4" s="168">
        <f>+B11</f>
        <v>4</v>
      </c>
      <c r="N4" s="169"/>
      <c r="O4" s="170"/>
      <c r="P4" s="23" t="s">
        <v>63</v>
      </c>
      <c r="Q4" s="24" t="s">
        <v>64</v>
      </c>
      <c r="R4" s="24" t="s">
        <v>65</v>
      </c>
      <c r="S4" s="24" t="s">
        <v>66</v>
      </c>
      <c r="T4" s="25" t="s">
        <v>67</v>
      </c>
      <c r="U4" s="168" t="s">
        <v>68</v>
      </c>
      <c r="V4" s="170"/>
      <c r="W4" s="168" t="s">
        <v>69</v>
      </c>
      <c r="X4" s="169"/>
      <c r="Y4" s="170"/>
      <c r="Z4" s="168" t="s">
        <v>70</v>
      </c>
      <c r="AA4" s="170"/>
    </row>
    <row r="5" spans="2:27" s="26" customFormat="1" ht="15" customHeight="1">
      <c r="B5" s="171">
        <v>1</v>
      </c>
      <c r="C5" s="173" t="str">
        <f>'参加チーム名'!C4</f>
        <v>大衡ファイターズ</v>
      </c>
      <c r="D5" s="159"/>
      <c r="E5" s="159"/>
      <c r="F5" s="160"/>
      <c r="G5" s="161" t="str">
        <f>IF(G6=""," ",IF(G6&gt;I6,"○",IF(G6&lt;I6,"×","△")))</f>
        <v>×</v>
      </c>
      <c r="H5" s="157"/>
      <c r="I5" s="155"/>
      <c r="J5" s="161" t="str">
        <f>IF(J6=""," ",IF(J6&gt;L6,"○",IF(J6&lt;L6,"×","△")))</f>
        <v>×</v>
      </c>
      <c r="K5" s="157"/>
      <c r="L5" s="155"/>
      <c r="M5" s="161" t="str">
        <f>IF(M6=""," ",IF(M6&gt;O6,"○",IF(M6&lt;O6,"×","△")))</f>
        <v>×</v>
      </c>
      <c r="N5" s="157"/>
      <c r="O5" s="155"/>
      <c r="P5" s="162">
        <f>IF(G6&gt;I6,1,0)+IF(J6&gt;L6,1,0)+IF(M6&gt;O6,1,0)</f>
        <v>0</v>
      </c>
      <c r="Q5" s="157" t="s">
        <v>62</v>
      </c>
      <c r="R5" s="157">
        <f>IF(G6+I6&gt;0,IF(G6=I6,1,0),0)+IF(J6+L6&gt;0,IF(J6=L6,1,0),0)+IF(M6+O6&gt;0,IF(M6=O6,1,0),0)</f>
        <v>0</v>
      </c>
      <c r="S5" s="157" t="s">
        <v>62</v>
      </c>
      <c r="T5" s="155">
        <f>IF(G6&lt;I6,1,0)+IF(J6&lt;L6,1,0)+IF(M6&lt;O6,1,0)</f>
        <v>3</v>
      </c>
      <c r="U5" s="162">
        <f>P5*2+R5*1</f>
        <v>0</v>
      </c>
      <c r="V5" s="155"/>
      <c r="W5" s="50" t="s">
        <v>71</v>
      </c>
      <c r="X5" s="157">
        <f>G6+J6+M6</f>
        <v>23</v>
      </c>
      <c r="Y5" s="155"/>
      <c r="Z5" s="164">
        <v>4</v>
      </c>
      <c r="AA5" s="165"/>
    </row>
    <row r="6" spans="2:27" s="26" customFormat="1" ht="15" customHeight="1">
      <c r="B6" s="172"/>
      <c r="C6" s="174"/>
      <c r="D6" s="159"/>
      <c r="E6" s="159"/>
      <c r="F6" s="160"/>
      <c r="G6" s="51">
        <v>6</v>
      </c>
      <c r="H6" s="52" t="s">
        <v>72</v>
      </c>
      <c r="I6" s="53">
        <v>10</v>
      </c>
      <c r="J6" s="51">
        <v>8</v>
      </c>
      <c r="K6" s="52" t="s">
        <v>72</v>
      </c>
      <c r="L6" s="53">
        <v>10</v>
      </c>
      <c r="M6" s="51">
        <v>9</v>
      </c>
      <c r="N6" s="52" t="s">
        <v>72</v>
      </c>
      <c r="O6" s="53">
        <v>10</v>
      </c>
      <c r="P6" s="163"/>
      <c r="Q6" s="158"/>
      <c r="R6" s="158"/>
      <c r="S6" s="158"/>
      <c r="T6" s="156"/>
      <c r="U6" s="163"/>
      <c r="V6" s="156"/>
      <c r="W6" s="54" t="s">
        <v>73</v>
      </c>
      <c r="X6" s="158">
        <f>I6+L6+O6</f>
        <v>30</v>
      </c>
      <c r="Y6" s="156"/>
      <c r="Z6" s="166"/>
      <c r="AA6" s="167"/>
    </row>
    <row r="7" spans="2:27" s="26" customFormat="1" ht="15" customHeight="1">
      <c r="B7" s="171">
        <v>2</v>
      </c>
      <c r="C7" s="173" t="str">
        <f>'参加チーム名'!C5</f>
        <v>月見レッドアーマーズ</v>
      </c>
      <c r="D7" s="175" t="str">
        <f>IF(D8=""," ",IF(D8&gt;F8,"○",IF(D8&lt;F8,"×","△")))</f>
        <v>○</v>
      </c>
      <c r="E7" s="157"/>
      <c r="F7" s="155"/>
      <c r="G7" s="159"/>
      <c r="H7" s="159"/>
      <c r="I7" s="160"/>
      <c r="J7" s="161" t="str">
        <f>IF(J8=""," ",IF(J8&gt;L8,"○",IF(J8&lt;L8,"×","△")))</f>
        <v>○</v>
      </c>
      <c r="K7" s="157"/>
      <c r="L7" s="155"/>
      <c r="M7" s="161" t="str">
        <f>IF(M8=""," ",IF(M8&gt;O8,"○",IF(M8&lt;O8,"×","△")))</f>
        <v>×</v>
      </c>
      <c r="N7" s="157"/>
      <c r="O7" s="155"/>
      <c r="P7" s="157">
        <f>IF(D8&gt;F8,1,0)+IF(J8&gt;L8,1,0)+IF(M8&gt;O8,1,0)</f>
        <v>2</v>
      </c>
      <c r="Q7" s="157" t="s">
        <v>62</v>
      </c>
      <c r="R7" s="157">
        <f>IF(D8+F8&gt;0,IF(D8=F8,1,0),0)+IF(J8+L8&gt;0,IF(J8=L8,1,0),0)+IF(M8+O8&gt;0,IF(M8=O8,1,0),0)</f>
        <v>0</v>
      </c>
      <c r="S7" s="157" t="s">
        <v>62</v>
      </c>
      <c r="T7" s="155">
        <f>IF(D8&lt;F8,1,0)+IF(J8&lt;L8,1,0)+IF(M8&lt;O8,1,0)</f>
        <v>1</v>
      </c>
      <c r="U7" s="162">
        <f>P7*2+R7*1</f>
        <v>4</v>
      </c>
      <c r="V7" s="155"/>
      <c r="W7" s="50" t="s">
        <v>71</v>
      </c>
      <c r="X7" s="157">
        <f>D8+J8+M8</f>
        <v>29</v>
      </c>
      <c r="Y7" s="155"/>
      <c r="Z7" s="164">
        <v>2</v>
      </c>
      <c r="AA7" s="165"/>
    </row>
    <row r="8" spans="2:27" s="26" customFormat="1" ht="15" customHeight="1">
      <c r="B8" s="172"/>
      <c r="C8" s="174"/>
      <c r="D8" s="56">
        <f>I6</f>
        <v>10</v>
      </c>
      <c r="E8" s="56" t="s">
        <v>72</v>
      </c>
      <c r="F8" s="57">
        <f>G6</f>
        <v>6</v>
      </c>
      <c r="G8" s="159"/>
      <c r="H8" s="159"/>
      <c r="I8" s="160"/>
      <c r="J8" s="51">
        <v>11</v>
      </c>
      <c r="K8" s="52" t="s">
        <v>72</v>
      </c>
      <c r="L8" s="53">
        <v>4</v>
      </c>
      <c r="M8" s="51">
        <v>8</v>
      </c>
      <c r="N8" s="52" t="s">
        <v>72</v>
      </c>
      <c r="O8" s="53">
        <v>9</v>
      </c>
      <c r="P8" s="158"/>
      <c r="Q8" s="158"/>
      <c r="R8" s="158"/>
      <c r="S8" s="158"/>
      <c r="T8" s="156"/>
      <c r="U8" s="163"/>
      <c r="V8" s="156"/>
      <c r="W8" s="54" t="s">
        <v>73</v>
      </c>
      <c r="X8" s="158">
        <f>F8+L8+O8</f>
        <v>19</v>
      </c>
      <c r="Y8" s="156"/>
      <c r="Z8" s="166"/>
      <c r="AA8" s="167"/>
    </row>
    <row r="9" spans="2:27" s="26" customFormat="1" ht="15" customHeight="1">
      <c r="B9" s="171">
        <v>3</v>
      </c>
      <c r="C9" s="173" t="str">
        <f>'参加チーム名'!C6</f>
        <v>荒町朝練ファイターズＡ</v>
      </c>
      <c r="D9" s="175" t="str">
        <f>IF(D10=""," ",IF(D10&gt;F10,"○",IF(D10&lt;F10,"×","△")))</f>
        <v>○</v>
      </c>
      <c r="E9" s="157"/>
      <c r="F9" s="155"/>
      <c r="G9" s="175" t="str">
        <f>IF(G10=""," ",IF(G10&gt;I10,"○",IF(G10&lt;I10,"×","△")))</f>
        <v>×</v>
      </c>
      <c r="H9" s="157"/>
      <c r="I9" s="155"/>
      <c r="J9" s="159"/>
      <c r="K9" s="159"/>
      <c r="L9" s="160"/>
      <c r="M9" s="161" t="str">
        <f>IF(M10=""," ",IF(M10&gt;O10,"○",IF(M10&lt;O10,"×","△")))</f>
        <v>×</v>
      </c>
      <c r="N9" s="157"/>
      <c r="O9" s="155"/>
      <c r="P9" s="162">
        <f>IF(D10&gt;F10,1,0)+IF(G10&gt;I10,1,0)+IF(M10&gt;O10,1,0)</f>
        <v>1</v>
      </c>
      <c r="Q9" s="157" t="s">
        <v>62</v>
      </c>
      <c r="R9" s="157">
        <f>IF(D10+F10&gt;0,IF(D10=F10,1,0),0)+IF(G10+I10&gt;0,IF(G10=I10,1,0),0)+IF(M10+O10&gt;0,IF(M10=O10,1,0),0)</f>
        <v>0</v>
      </c>
      <c r="S9" s="157" t="s">
        <v>62</v>
      </c>
      <c r="T9" s="155">
        <f>IF(D10&lt;F10,1,0)+IF(G10&lt;I10,1,0)+IF(M10&lt;O10,1,0)</f>
        <v>2</v>
      </c>
      <c r="U9" s="162">
        <f>P9*2+R9*1</f>
        <v>2</v>
      </c>
      <c r="V9" s="155"/>
      <c r="W9" s="50" t="s">
        <v>71</v>
      </c>
      <c r="X9" s="157">
        <f>D10+G10+M10</f>
        <v>19</v>
      </c>
      <c r="Y9" s="155"/>
      <c r="Z9" s="164">
        <v>3</v>
      </c>
      <c r="AA9" s="165"/>
    </row>
    <row r="10" spans="2:27" s="26" customFormat="1" ht="15" customHeight="1">
      <c r="B10" s="172"/>
      <c r="C10" s="174"/>
      <c r="D10" s="52">
        <f>L6</f>
        <v>10</v>
      </c>
      <c r="E10" s="52" t="s">
        <v>72</v>
      </c>
      <c r="F10" s="53">
        <f>J6</f>
        <v>8</v>
      </c>
      <c r="G10" s="56">
        <f>L8</f>
        <v>4</v>
      </c>
      <c r="H10" s="56" t="s">
        <v>72</v>
      </c>
      <c r="I10" s="57">
        <f>J8</f>
        <v>11</v>
      </c>
      <c r="J10" s="159"/>
      <c r="K10" s="159"/>
      <c r="L10" s="160"/>
      <c r="M10" s="54">
        <v>5</v>
      </c>
      <c r="N10" s="52" t="s">
        <v>72</v>
      </c>
      <c r="O10" s="55">
        <v>10</v>
      </c>
      <c r="P10" s="163"/>
      <c r="Q10" s="158"/>
      <c r="R10" s="158"/>
      <c r="S10" s="158"/>
      <c r="T10" s="156"/>
      <c r="U10" s="163"/>
      <c r="V10" s="156"/>
      <c r="W10" s="54" t="s">
        <v>73</v>
      </c>
      <c r="X10" s="158">
        <f>F10+I10+O10</f>
        <v>29</v>
      </c>
      <c r="Y10" s="156"/>
      <c r="Z10" s="166"/>
      <c r="AA10" s="167"/>
    </row>
    <row r="11" spans="2:27" s="26" customFormat="1" ht="15" customHeight="1">
      <c r="B11" s="171">
        <v>4</v>
      </c>
      <c r="C11" s="173" t="str">
        <f>'参加チーム名'!C7</f>
        <v>台原レイカーズ</v>
      </c>
      <c r="D11" s="175" t="str">
        <f>IF(D12=""," ",IF(D12&gt;F12,"○",IF(D12&lt;F12,"×","△")))</f>
        <v>○</v>
      </c>
      <c r="E11" s="157"/>
      <c r="F11" s="155"/>
      <c r="G11" s="161" t="str">
        <f>IF(G12=""," ",IF(G12&gt;I12,"○",IF(G12&lt;I12,"×","△")))</f>
        <v>○</v>
      </c>
      <c r="H11" s="157"/>
      <c r="I11" s="155"/>
      <c r="J11" s="161" t="str">
        <f>IF(J12=""," ",IF(J12&gt;L12,"○",IF(J12&lt;L12,"×","△")))</f>
        <v>○</v>
      </c>
      <c r="K11" s="157"/>
      <c r="L11" s="155"/>
      <c r="M11" s="159"/>
      <c r="N11" s="159"/>
      <c r="O11" s="160"/>
      <c r="P11" s="162">
        <f>IF(D12&gt;F12,1,0)+IF(G12&gt;I12,1,0)+IF(J12&gt;L12,1,0)</f>
        <v>3</v>
      </c>
      <c r="Q11" s="157" t="s">
        <v>62</v>
      </c>
      <c r="R11" s="157">
        <f>IF(D12+F12&gt;0,IF(D12=F12,1,0),0)+IF(G12+I12&gt;0,IF(G12=I12,1,0),0)+IF(J12+L12&gt;0,IF(J12=L12,1,0),0)</f>
        <v>0</v>
      </c>
      <c r="S11" s="157" t="s">
        <v>62</v>
      </c>
      <c r="T11" s="155">
        <f>IF(D12&lt;F12,1,0)+IF(G12&lt;I12,1,0)+IF(J12&lt;L12,1,0)</f>
        <v>0</v>
      </c>
      <c r="U11" s="162">
        <f>P11*2+R11*1</f>
        <v>6</v>
      </c>
      <c r="V11" s="155"/>
      <c r="W11" s="50" t="s">
        <v>71</v>
      </c>
      <c r="X11" s="157">
        <f>D12+G12+J12</f>
        <v>29</v>
      </c>
      <c r="Y11" s="155"/>
      <c r="Z11" s="164">
        <v>1</v>
      </c>
      <c r="AA11" s="165"/>
    </row>
    <row r="12" spans="2:27" s="26" customFormat="1" ht="15" customHeight="1">
      <c r="B12" s="172"/>
      <c r="C12" s="174"/>
      <c r="D12" s="52">
        <f>O6</f>
        <v>10</v>
      </c>
      <c r="E12" s="52" t="s">
        <v>72</v>
      </c>
      <c r="F12" s="53">
        <f>M6</f>
        <v>9</v>
      </c>
      <c r="G12" s="51">
        <f>O8</f>
        <v>9</v>
      </c>
      <c r="H12" s="52" t="s">
        <v>72</v>
      </c>
      <c r="I12" s="53">
        <f>M8</f>
        <v>8</v>
      </c>
      <c r="J12" s="51">
        <f>O10</f>
        <v>10</v>
      </c>
      <c r="K12" s="52" t="s">
        <v>72</v>
      </c>
      <c r="L12" s="53">
        <f>M10</f>
        <v>5</v>
      </c>
      <c r="M12" s="159"/>
      <c r="N12" s="159"/>
      <c r="O12" s="160"/>
      <c r="P12" s="163"/>
      <c r="Q12" s="158"/>
      <c r="R12" s="158"/>
      <c r="S12" s="158"/>
      <c r="T12" s="156"/>
      <c r="U12" s="163"/>
      <c r="V12" s="156"/>
      <c r="W12" s="54" t="s">
        <v>73</v>
      </c>
      <c r="X12" s="158">
        <f>F12+I12+L12</f>
        <v>22</v>
      </c>
      <c r="Y12" s="156"/>
      <c r="Z12" s="166"/>
      <c r="AA12" s="167"/>
    </row>
    <row r="13" spans="2:24" s="26" customFormat="1" ht="15" customHeight="1">
      <c r="B13" s="28"/>
      <c r="C13" s="29"/>
      <c r="D13" s="27"/>
      <c r="E13" s="27"/>
      <c r="F13" s="27"/>
      <c r="G13" s="27"/>
      <c r="H13" s="27"/>
      <c r="I13" s="27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</row>
    <row r="14" spans="2:27" s="26" customFormat="1" ht="15" customHeight="1">
      <c r="B14" s="28"/>
      <c r="C14" s="29"/>
      <c r="D14" s="27"/>
      <c r="E14" s="27"/>
      <c r="F14" s="27"/>
      <c r="G14" s="27"/>
      <c r="H14" s="27"/>
      <c r="I14" s="27"/>
      <c r="J14" s="27"/>
      <c r="K14" s="27"/>
      <c r="L14" s="27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</row>
    <row r="15" spans="2:27" s="26" customFormat="1" ht="15" customHeight="1">
      <c r="B15" s="48" t="s">
        <v>33</v>
      </c>
      <c r="C15" s="49"/>
      <c r="D15" s="168">
        <f>+B16</f>
        <v>5</v>
      </c>
      <c r="E15" s="169"/>
      <c r="F15" s="170"/>
      <c r="G15" s="168">
        <f>+B18</f>
        <v>6</v>
      </c>
      <c r="H15" s="169"/>
      <c r="I15" s="170"/>
      <c r="J15" s="168">
        <f>+B20</f>
        <v>7</v>
      </c>
      <c r="K15" s="169"/>
      <c r="L15" s="170"/>
      <c r="M15" s="168">
        <f>+B22</f>
        <v>8</v>
      </c>
      <c r="N15" s="169"/>
      <c r="O15" s="170"/>
      <c r="P15" s="23" t="s">
        <v>63</v>
      </c>
      <c r="Q15" s="24" t="s">
        <v>64</v>
      </c>
      <c r="R15" s="24" t="s">
        <v>65</v>
      </c>
      <c r="S15" s="24" t="s">
        <v>66</v>
      </c>
      <c r="T15" s="25" t="s">
        <v>67</v>
      </c>
      <c r="U15" s="168" t="s">
        <v>68</v>
      </c>
      <c r="V15" s="170"/>
      <c r="W15" s="168" t="s">
        <v>69</v>
      </c>
      <c r="X15" s="169"/>
      <c r="Y15" s="170"/>
      <c r="Z15" s="168" t="s">
        <v>70</v>
      </c>
      <c r="AA15" s="170"/>
    </row>
    <row r="16" spans="2:27" s="26" customFormat="1" ht="15" customHeight="1">
      <c r="B16" s="171">
        <v>5</v>
      </c>
      <c r="C16" s="173" t="str">
        <f>'参加チーム名'!C8</f>
        <v>Ｇ．Ｔ．Ｏ☆ＡＳＵＣＯＭＥ</v>
      </c>
      <c r="D16" s="159"/>
      <c r="E16" s="159"/>
      <c r="F16" s="160"/>
      <c r="G16" s="161" t="str">
        <f>IF(G17=""," ",IF(G17&gt;I17,"○",IF(G17&lt;I17,"×","△")))</f>
        <v>○</v>
      </c>
      <c r="H16" s="157"/>
      <c r="I16" s="155"/>
      <c r="J16" s="161" t="str">
        <f>IF(J17=""," ",IF(J17&gt;L17,"○",IF(J17&lt;L17,"×","△")))</f>
        <v>○</v>
      </c>
      <c r="K16" s="157"/>
      <c r="L16" s="155"/>
      <c r="M16" s="161" t="str">
        <f>IF(M17=""," ",IF(M17&gt;O17,"○",IF(M17&lt;O17,"×","△")))</f>
        <v>○</v>
      </c>
      <c r="N16" s="157"/>
      <c r="O16" s="155"/>
      <c r="P16" s="162">
        <f>IF(G17&gt;I17,1,0)+IF(J17&gt;L17,1,0)+IF(M17&gt;O17,1,0)</f>
        <v>3</v>
      </c>
      <c r="Q16" s="157" t="s">
        <v>62</v>
      </c>
      <c r="R16" s="157">
        <f>IF(G17+I17&gt;0,IF(G17=I17,1,0),0)+IF(J17+L17&gt;0,IF(J17=L17,1,0),0)+IF(M17+O17&gt;0,IF(M17=O17,1,0),0)</f>
        <v>0</v>
      </c>
      <c r="S16" s="157" t="s">
        <v>62</v>
      </c>
      <c r="T16" s="155">
        <f>IF(G17&lt;I17,1,0)+IF(J17&lt;L17,1,0)+IF(M17&lt;O17,1,0)</f>
        <v>0</v>
      </c>
      <c r="U16" s="162">
        <f>P16*2+R16*1</f>
        <v>6</v>
      </c>
      <c r="V16" s="155"/>
      <c r="W16" s="50" t="s">
        <v>71</v>
      </c>
      <c r="X16" s="157">
        <f>G17+J17+M17</f>
        <v>27</v>
      </c>
      <c r="Y16" s="155"/>
      <c r="Z16" s="164">
        <v>1</v>
      </c>
      <c r="AA16" s="165"/>
    </row>
    <row r="17" spans="2:27" s="26" customFormat="1" ht="15" customHeight="1">
      <c r="B17" s="172"/>
      <c r="C17" s="174"/>
      <c r="D17" s="159"/>
      <c r="E17" s="159"/>
      <c r="F17" s="160"/>
      <c r="G17" s="51">
        <v>10</v>
      </c>
      <c r="H17" s="52" t="s">
        <v>72</v>
      </c>
      <c r="I17" s="53">
        <v>6</v>
      </c>
      <c r="J17" s="51">
        <v>8</v>
      </c>
      <c r="K17" s="52" t="s">
        <v>72</v>
      </c>
      <c r="L17" s="53">
        <v>5</v>
      </c>
      <c r="M17" s="51">
        <v>9</v>
      </c>
      <c r="N17" s="52" t="s">
        <v>72</v>
      </c>
      <c r="O17" s="53">
        <v>6</v>
      </c>
      <c r="P17" s="163"/>
      <c r="Q17" s="158"/>
      <c r="R17" s="158"/>
      <c r="S17" s="158"/>
      <c r="T17" s="156"/>
      <c r="U17" s="163"/>
      <c r="V17" s="156"/>
      <c r="W17" s="54" t="s">
        <v>73</v>
      </c>
      <c r="X17" s="158">
        <f>I17+L17+O17</f>
        <v>17</v>
      </c>
      <c r="Y17" s="156"/>
      <c r="Z17" s="166"/>
      <c r="AA17" s="167"/>
    </row>
    <row r="18" spans="2:27" s="26" customFormat="1" ht="15" customHeight="1">
      <c r="B18" s="171">
        <v>6</v>
      </c>
      <c r="C18" s="173" t="str">
        <f>'参加チーム名'!C9</f>
        <v>アルバルクキッズ</v>
      </c>
      <c r="D18" s="175" t="str">
        <f>IF(D19=""," ",IF(D19&gt;F19,"○",IF(D19&lt;F19,"×","△")))</f>
        <v>×</v>
      </c>
      <c r="E18" s="157"/>
      <c r="F18" s="155"/>
      <c r="G18" s="159"/>
      <c r="H18" s="159"/>
      <c r="I18" s="160"/>
      <c r="J18" s="161" t="str">
        <f>IF(J19=""," ",IF(J19&gt;L19,"○",IF(J19&lt;L19,"×","△")))</f>
        <v>△</v>
      </c>
      <c r="K18" s="157"/>
      <c r="L18" s="155"/>
      <c r="M18" s="161" t="str">
        <f>IF(M19=""," ",IF(M19&gt;O19,"○",IF(M19&lt;O19,"×","△")))</f>
        <v>○</v>
      </c>
      <c r="N18" s="157"/>
      <c r="O18" s="155"/>
      <c r="P18" s="157">
        <f>IF(D19&gt;F19,1,0)+IF(J19&gt;L19,1,0)+IF(M19&gt;O19,1,0)</f>
        <v>1</v>
      </c>
      <c r="Q18" s="157" t="s">
        <v>62</v>
      </c>
      <c r="R18" s="157">
        <f>IF(D19+F19&gt;0,IF(D19=F19,1,0),0)+IF(J19+L19&gt;0,IF(J19=L19,1,0),0)+IF(M19+O19&gt;0,IF(M19=O19,1,0),0)</f>
        <v>1</v>
      </c>
      <c r="S18" s="157" t="s">
        <v>62</v>
      </c>
      <c r="T18" s="155">
        <f>IF(D19&lt;F19,1,0)+IF(J19&lt;L19,1,0)+IF(M19&lt;O19,1,0)</f>
        <v>1</v>
      </c>
      <c r="U18" s="162">
        <f>P18*2+R18*1</f>
        <v>3</v>
      </c>
      <c r="V18" s="155"/>
      <c r="W18" s="50" t="s">
        <v>71</v>
      </c>
      <c r="X18" s="157">
        <f>D19+J19+M19</f>
        <v>23</v>
      </c>
      <c r="Y18" s="155"/>
      <c r="Z18" s="164">
        <v>3</v>
      </c>
      <c r="AA18" s="165"/>
    </row>
    <row r="19" spans="2:27" s="26" customFormat="1" ht="15" customHeight="1">
      <c r="B19" s="172"/>
      <c r="C19" s="174"/>
      <c r="D19" s="56">
        <f>I17</f>
        <v>6</v>
      </c>
      <c r="E19" s="56" t="s">
        <v>72</v>
      </c>
      <c r="F19" s="57">
        <f>G17</f>
        <v>10</v>
      </c>
      <c r="G19" s="159"/>
      <c r="H19" s="159"/>
      <c r="I19" s="160"/>
      <c r="J19" s="51">
        <v>8</v>
      </c>
      <c r="K19" s="52" t="s">
        <v>72</v>
      </c>
      <c r="L19" s="53">
        <v>8</v>
      </c>
      <c r="M19" s="51">
        <v>9</v>
      </c>
      <c r="N19" s="52" t="s">
        <v>72</v>
      </c>
      <c r="O19" s="53">
        <v>7</v>
      </c>
      <c r="P19" s="158"/>
      <c r="Q19" s="158"/>
      <c r="R19" s="158"/>
      <c r="S19" s="158"/>
      <c r="T19" s="156"/>
      <c r="U19" s="163"/>
      <c r="V19" s="156"/>
      <c r="W19" s="54" t="s">
        <v>73</v>
      </c>
      <c r="X19" s="158">
        <f>F19+L19+O19</f>
        <v>25</v>
      </c>
      <c r="Y19" s="156"/>
      <c r="Z19" s="166"/>
      <c r="AA19" s="167"/>
    </row>
    <row r="20" spans="2:27" s="26" customFormat="1" ht="15" customHeight="1">
      <c r="B20" s="171">
        <v>7</v>
      </c>
      <c r="C20" s="173" t="str">
        <f>'参加チーム名'!C10</f>
        <v>面瀬っ子ファイターズ</v>
      </c>
      <c r="D20" s="175" t="str">
        <f>IF(D21=""," ",IF(D21&gt;F21,"○",IF(D21&lt;F21,"×","△")))</f>
        <v>×</v>
      </c>
      <c r="E20" s="157"/>
      <c r="F20" s="155"/>
      <c r="G20" s="175" t="str">
        <f>IF(G21=""," ",IF(G21&gt;I21,"○",IF(G21&lt;I21,"×","△")))</f>
        <v>△</v>
      </c>
      <c r="H20" s="157"/>
      <c r="I20" s="155"/>
      <c r="J20" s="159"/>
      <c r="K20" s="159"/>
      <c r="L20" s="160"/>
      <c r="M20" s="161" t="str">
        <f>IF(M21=""," ",IF(M21&gt;O21,"○",IF(M21&lt;O21,"×","△")))</f>
        <v>○</v>
      </c>
      <c r="N20" s="157"/>
      <c r="O20" s="155"/>
      <c r="P20" s="162">
        <f>IF(D21&gt;F21,1,0)+IF(G21&gt;I21,1,0)+IF(M21&gt;O21,1,0)</f>
        <v>1</v>
      </c>
      <c r="Q20" s="157" t="s">
        <v>62</v>
      </c>
      <c r="R20" s="157">
        <f>IF(D21+F21&gt;0,IF(D21=F21,1,0),0)+IF(G21+I21&gt;0,IF(G21=I21,1,0),0)+IF(M21+O21&gt;0,IF(M21=O21,1,0),0)</f>
        <v>1</v>
      </c>
      <c r="S20" s="157" t="s">
        <v>62</v>
      </c>
      <c r="T20" s="155">
        <f>IF(D21&lt;F21,1,0)+IF(G21&lt;I21,1,0)+IF(M21&lt;O21,1,0)</f>
        <v>1</v>
      </c>
      <c r="U20" s="162">
        <f>P20*2+R20*1</f>
        <v>3</v>
      </c>
      <c r="V20" s="155"/>
      <c r="W20" s="50" t="s">
        <v>71</v>
      </c>
      <c r="X20" s="157">
        <f>D21+G21+M21</f>
        <v>23</v>
      </c>
      <c r="Y20" s="155"/>
      <c r="Z20" s="164">
        <v>2</v>
      </c>
      <c r="AA20" s="165"/>
    </row>
    <row r="21" spans="2:27" s="26" customFormat="1" ht="15" customHeight="1">
      <c r="B21" s="172"/>
      <c r="C21" s="174"/>
      <c r="D21" s="52">
        <f>L17</f>
        <v>5</v>
      </c>
      <c r="E21" s="52" t="s">
        <v>72</v>
      </c>
      <c r="F21" s="53">
        <f>J17</f>
        <v>8</v>
      </c>
      <c r="G21" s="56">
        <f>L19</f>
        <v>8</v>
      </c>
      <c r="H21" s="56" t="s">
        <v>72</v>
      </c>
      <c r="I21" s="57">
        <f>J19</f>
        <v>8</v>
      </c>
      <c r="J21" s="159"/>
      <c r="K21" s="159"/>
      <c r="L21" s="160"/>
      <c r="M21" s="54">
        <v>10</v>
      </c>
      <c r="N21" s="52" t="s">
        <v>72</v>
      </c>
      <c r="O21" s="55">
        <v>6</v>
      </c>
      <c r="P21" s="163"/>
      <c r="Q21" s="158"/>
      <c r="R21" s="158"/>
      <c r="S21" s="158"/>
      <c r="T21" s="156"/>
      <c r="U21" s="163"/>
      <c r="V21" s="156"/>
      <c r="W21" s="54" t="s">
        <v>73</v>
      </c>
      <c r="X21" s="158">
        <f>F21+I21+O21</f>
        <v>22</v>
      </c>
      <c r="Y21" s="156"/>
      <c r="Z21" s="166"/>
      <c r="AA21" s="167"/>
    </row>
    <row r="22" spans="2:27" s="26" customFormat="1" ht="15" customHeight="1">
      <c r="B22" s="171">
        <v>8</v>
      </c>
      <c r="C22" s="173" t="str">
        <f>'参加チーム名'!C11</f>
        <v>夢憧児忍天心(ﾄﾞﾘｰﾑｷｯｽﾞｽｶｲﾊｰﾂ)</v>
      </c>
      <c r="D22" s="175" t="str">
        <f>IF(D23=""," ",IF(D23&gt;F23,"○",IF(D23&lt;F23,"×","△")))</f>
        <v>×</v>
      </c>
      <c r="E22" s="157"/>
      <c r="F22" s="155"/>
      <c r="G22" s="161" t="str">
        <f>IF(G23=""," ",IF(G23&gt;I23,"○",IF(G23&lt;I23,"×","△")))</f>
        <v>×</v>
      </c>
      <c r="H22" s="157"/>
      <c r="I22" s="155"/>
      <c r="J22" s="161" t="str">
        <f>IF(J23=""," ",IF(J23&gt;L23,"○",IF(J23&lt;L23,"×","△")))</f>
        <v>×</v>
      </c>
      <c r="K22" s="157"/>
      <c r="L22" s="155"/>
      <c r="M22" s="159"/>
      <c r="N22" s="159"/>
      <c r="O22" s="160"/>
      <c r="P22" s="162">
        <f>IF(D23&gt;F23,1,0)+IF(G23&gt;I23,1,0)+IF(J23&gt;L23,1,0)</f>
        <v>0</v>
      </c>
      <c r="Q22" s="157" t="s">
        <v>62</v>
      </c>
      <c r="R22" s="157">
        <f>IF(D23+F23&gt;0,IF(D23=F23,1,0),0)+IF(G23+I23&gt;0,IF(G23=I23,1,0),0)+IF(J23+L23&gt;0,IF(J23=L23,1,0),0)</f>
        <v>0</v>
      </c>
      <c r="S22" s="157" t="s">
        <v>62</v>
      </c>
      <c r="T22" s="155">
        <f>IF(D23&lt;F23,1,0)+IF(G23&lt;I23,1,0)+IF(J23&lt;L23,1,0)</f>
        <v>3</v>
      </c>
      <c r="U22" s="162">
        <f>P22*2+R22*1</f>
        <v>0</v>
      </c>
      <c r="V22" s="155"/>
      <c r="W22" s="50" t="s">
        <v>71</v>
      </c>
      <c r="X22" s="157">
        <f>D23+G23+J23</f>
        <v>19</v>
      </c>
      <c r="Y22" s="155"/>
      <c r="Z22" s="164">
        <v>4</v>
      </c>
      <c r="AA22" s="165"/>
    </row>
    <row r="23" spans="2:27" s="26" customFormat="1" ht="15" customHeight="1">
      <c r="B23" s="172"/>
      <c r="C23" s="174"/>
      <c r="D23" s="52">
        <f>O17</f>
        <v>6</v>
      </c>
      <c r="E23" s="52" t="s">
        <v>72</v>
      </c>
      <c r="F23" s="53">
        <f>M17</f>
        <v>9</v>
      </c>
      <c r="G23" s="51">
        <f>O19</f>
        <v>7</v>
      </c>
      <c r="H23" s="52" t="s">
        <v>72</v>
      </c>
      <c r="I23" s="53">
        <f>M19</f>
        <v>9</v>
      </c>
      <c r="J23" s="51">
        <f>O21</f>
        <v>6</v>
      </c>
      <c r="K23" s="52" t="s">
        <v>72</v>
      </c>
      <c r="L23" s="53">
        <f>M21</f>
        <v>10</v>
      </c>
      <c r="M23" s="159"/>
      <c r="N23" s="159"/>
      <c r="O23" s="160"/>
      <c r="P23" s="163"/>
      <c r="Q23" s="158"/>
      <c r="R23" s="158"/>
      <c r="S23" s="158"/>
      <c r="T23" s="156"/>
      <c r="U23" s="163"/>
      <c r="V23" s="156"/>
      <c r="W23" s="54" t="s">
        <v>73</v>
      </c>
      <c r="X23" s="158">
        <f>F23+I23+L23</f>
        <v>28</v>
      </c>
      <c r="Y23" s="156"/>
      <c r="Z23" s="166"/>
      <c r="AA23" s="167"/>
    </row>
    <row r="24" spans="2:24" s="26" customFormat="1" ht="15" customHeight="1">
      <c r="B24" s="58"/>
      <c r="C24" s="29"/>
      <c r="D24" s="27"/>
      <c r="E24" s="27"/>
      <c r="F24" s="27"/>
      <c r="G24" s="27"/>
      <c r="H24" s="27"/>
      <c r="I24" s="27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</row>
    <row r="26" spans="2:27" s="26" customFormat="1" ht="15" customHeight="1">
      <c r="B26" s="48" t="s">
        <v>94</v>
      </c>
      <c r="C26" s="49"/>
      <c r="D26" s="168">
        <f>+B27</f>
        <v>9</v>
      </c>
      <c r="E26" s="169"/>
      <c r="F26" s="170"/>
      <c r="G26" s="168">
        <f>+B29</f>
        <v>10</v>
      </c>
      <c r="H26" s="169"/>
      <c r="I26" s="170"/>
      <c r="J26" s="168">
        <f>+B31</f>
        <v>11</v>
      </c>
      <c r="K26" s="169"/>
      <c r="L26" s="170"/>
      <c r="M26" s="168">
        <f>+B33</f>
        <v>12</v>
      </c>
      <c r="N26" s="169"/>
      <c r="O26" s="170"/>
      <c r="P26" s="23" t="s">
        <v>63</v>
      </c>
      <c r="Q26" s="24" t="s">
        <v>64</v>
      </c>
      <c r="R26" s="24" t="s">
        <v>65</v>
      </c>
      <c r="S26" s="24" t="s">
        <v>66</v>
      </c>
      <c r="T26" s="25" t="s">
        <v>67</v>
      </c>
      <c r="U26" s="168" t="s">
        <v>68</v>
      </c>
      <c r="V26" s="170"/>
      <c r="W26" s="168" t="s">
        <v>69</v>
      </c>
      <c r="X26" s="169"/>
      <c r="Y26" s="170"/>
      <c r="Z26" s="168" t="s">
        <v>70</v>
      </c>
      <c r="AA26" s="170"/>
    </row>
    <row r="27" spans="1:27" s="26" customFormat="1" ht="15" customHeight="1">
      <c r="A27" s="230" t="s">
        <v>107</v>
      </c>
      <c r="B27" s="208">
        <v>9</v>
      </c>
      <c r="C27" s="209" t="str">
        <f>'参加チーム名'!C12</f>
        <v>館ジャングルー</v>
      </c>
      <c r="D27" s="210"/>
      <c r="E27" s="210"/>
      <c r="F27" s="211"/>
      <c r="G27" s="212" t="str">
        <f>IF(G28=""," ",IF(G28&gt;I28,"○",IF(G28&lt;I28,"×","△")))</f>
        <v>○</v>
      </c>
      <c r="H27" s="213"/>
      <c r="I27" s="214"/>
      <c r="J27" s="212" t="str">
        <f>IF(J28=""," ",IF(J28&gt;L28,"○",IF(J28&lt;L28,"×","△")))</f>
        <v>○</v>
      </c>
      <c r="K27" s="213"/>
      <c r="L27" s="214"/>
      <c r="M27" s="212" t="str">
        <f>IF(M28=""," ",IF(M28&gt;O28,"○",IF(M28&lt;O28,"×","△")))</f>
        <v>○</v>
      </c>
      <c r="N27" s="213"/>
      <c r="O27" s="214"/>
      <c r="P27" s="215">
        <f>IF(G28&gt;I28,1,0)+IF(J28&gt;L28,1,0)+IF(M28&gt;O28,1,0)</f>
        <v>3</v>
      </c>
      <c r="Q27" s="213" t="s">
        <v>62</v>
      </c>
      <c r="R27" s="213">
        <f>IF(G28+I28&gt;0,IF(G28=I28,1,0),0)+IF(J28+L28&gt;0,IF(J28=L28,1,0),0)+IF(M28+O28&gt;0,IF(M28=O28,1,0),0)</f>
        <v>0</v>
      </c>
      <c r="S27" s="213" t="s">
        <v>62</v>
      </c>
      <c r="T27" s="214">
        <f>IF(G28&lt;I28,1,0)+IF(J28&lt;L28,1,0)+IF(M28&lt;O28,1,0)</f>
        <v>0</v>
      </c>
      <c r="U27" s="215">
        <f>P27*2+R27*1</f>
        <v>6</v>
      </c>
      <c r="V27" s="214"/>
      <c r="W27" s="216" t="s">
        <v>71</v>
      </c>
      <c r="X27" s="213">
        <f>G28+J28+M28</f>
        <v>29</v>
      </c>
      <c r="Y27" s="214"/>
      <c r="Z27" s="217">
        <v>1</v>
      </c>
      <c r="AA27" s="218"/>
    </row>
    <row r="28" spans="2:27" s="26" customFormat="1" ht="15" customHeight="1">
      <c r="B28" s="219"/>
      <c r="C28" s="220"/>
      <c r="D28" s="210"/>
      <c r="E28" s="210"/>
      <c r="F28" s="211"/>
      <c r="G28" s="221">
        <v>11</v>
      </c>
      <c r="H28" s="222" t="s">
        <v>72</v>
      </c>
      <c r="I28" s="223">
        <v>5</v>
      </c>
      <c r="J28" s="221">
        <v>9</v>
      </c>
      <c r="K28" s="222" t="s">
        <v>72</v>
      </c>
      <c r="L28" s="223">
        <v>8</v>
      </c>
      <c r="M28" s="221">
        <v>9</v>
      </c>
      <c r="N28" s="222" t="s">
        <v>72</v>
      </c>
      <c r="O28" s="223">
        <v>7</v>
      </c>
      <c r="P28" s="224"/>
      <c r="Q28" s="225"/>
      <c r="R28" s="225"/>
      <c r="S28" s="225"/>
      <c r="T28" s="226"/>
      <c r="U28" s="224"/>
      <c r="V28" s="226"/>
      <c r="W28" s="227" t="s">
        <v>73</v>
      </c>
      <c r="X28" s="225">
        <f>I28+L28+O28</f>
        <v>20</v>
      </c>
      <c r="Y28" s="226"/>
      <c r="Z28" s="228"/>
      <c r="AA28" s="229"/>
    </row>
    <row r="29" spans="2:27" s="26" customFormat="1" ht="15" customHeight="1">
      <c r="B29" s="171">
        <v>10</v>
      </c>
      <c r="C29" s="173" t="str">
        <f>'参加チーム名'!C13</f>
        <v>松陵ヤンキーズ</v>
      </c>
      <c r="D29" s="175" t="str">
        <f>IF(D30=""," ",IF(D30&gt;F30,"○",IF(D30&lt;F30,"×","△")))</f>
        <v>×</v>
      </c>
      <c r="E29" s="157"/>
      <c r="F29" s="155"/>
      <c r="G29" s="159"/>
      <c r="H29" s="159"/>
      <c r="I29" s="160"/>
      <c r="J29" s="161" t="str">
        <f>IF(J30=""," ",IF(J30&gt;L30,"○",IF(J30&lt;L30,"×","△")))</f>
        <v>×</v>
      </c>
      <c r="K29" s="157"/>
      <c r="L29" s="155"/>
      <c r="M29" s="161" t="str">
        <f>IF(M30=""," ",IF(M30&gt;O30,"○",IF(M30&lt;O30,"×","△")))</f>
        <v>○</v>
      </c>
      <c r="N29" s="157"/>
      <c r="O29" s="155"/>
      <c r="P29" s="157">
        <f>IF(D30&gt;F30,1,0)+IF(J30&gt;L30,1,0)+IF(M30&gt;O30,1,0)</f>
        <v>1</v>
      </c>
      <c r="Q29" s="157" t="s">
        <v>62</v>
      </c>
      <c r="R29" s="157">
        <f>IF(D30+F30&gt;0,IF(D30=F30,1,0),0)+IF(J30+L30&gt;0,IF(J30=L30,1,0),0)+IF(M30+O30&gt;0,IF(M30=O30,1,0),0)</f>
        <v>0</v>
      </c>
      <c r="S29" s="157" t="s">
        <v>62</v>
      </c>
      <c r="T29" s="155">
        <f>IF(D30&lt;F30,1,0)+IF(J30&lt;L30,1,0)+IF(M30&lt;O30,1,0)</f>
        <v>2</v>
      </c>
      <c r="U29" s="162">
        <f>P29*2+R29*1</f>
        <v>2</v>
      </c>
      <c r="V29" s="155"/>
      <c r="W29" s="50" t="s">
        <v>71</v>
      </c>
      <c r="X29" s="157">
        <f>D30+J30+M30</f>
        <v>20</v>
      </c>
      <c r="Y29" s="155"/>
      <c r="Z29" s="164">
        <v>3</v>
      </c>
      <c r="AA29" s="165"/>
    </row>
    <row r="30" spans="2:27" s="26" customFormat="1" ht="15" customHeight="1">
      <c r="B30" s="172"/>
      <c r="C30" s="174"/>
      <c r="D30" s="56">
        <f>I28</f>
        <v>5</v>
      </c>
      <c r="E30" s="56" t="s">
        <v>72</v>
      </c>
      <c r="F30" s="57">
        <f>G28</f>
        <v>11</v>
      </c>
      <c r="G30" s="159"/>
      <c r="H30" s="159"/>
      <c r="I30" s="160"/>
      <c r="J30" s="51">
        <v>7</v>
      </c>
      <c r="K30" s="52" t="s">
        <v>72</v>
      </c>
      <c r="L30" s="53">
        <v>8</v>
      </c>
      <c r="M30" s="51">
        <v>8</v>
      </c>
      <c r="N30" s="52" t="s">
        <v>72</v>
      </c>
      <c r="O30" s="53">
        <v>7</v>
      </c>
      <c r="P30" s="158"/>
      <c r="Q30" s="158"/>
      <c r="R30" s="158"/>
      <c r="S30" s="158"/>
      <c r="T30" s="156"/>
      <c r="U30" s="163"/>
      <c r="V30" s="156"/>
      <c r="W30" s="54" t="s">
        <v>73</v>
      </c>
      <c r="X30" s="158">
        <f>F30+L30+O30</f>
        <v>26</v>
      </c>
      <c r="Y30" s="156"/>
      <c r="Z30" s="166"/>
      <c r="AA30" s="167"/>
    </row>
    <row r="31" spans="2:27" s="26" customFormat="1" ht="15" customHeight="1">
      <c r="B31" s="171">
        <v>11</v>
      </c>
      <c r="C31" s="173" t="str">
        <f>'参加チーム名'!C14</f>
        <v>原小ファイターズ</v>
      </c>
      <c r="D31" s="175" t="str">
        <f>IF(D32=""," ",IF(D32&gt;F32,"○",IF(D32&lt;F32,"×","△")))</f>
        <v>×</v>
      </c>
      <c r="E31" s="157"/>
      <c r="F31" s="155"/>
      <c r="G31" s="175" t="str">
        <f>IF(G32=""," ",IF(G32&gt;I32,"○",IF(G32&lt;I32,"×","△")))</f>
        <v>○</v>
      </c>
      <c r="H31" s="157"/>
      <c r="I31" s="155"/>
      <c r="J31" s="159"/>
      <c r="K31" s="159"/>
      <c r="L31" s="160"/>
      <c r="M31" s="161" t="str">
        <f>IF(M32=""," ",IF(M32&gt;O32,"○",IF(M32&lt;O32,"×","△")))</f>
        <v>○</v>
      </c>
      <c r="N31" s="157"/>
      <c r="O31" s="155"/>
      <c r="P31" s="162">
        <f>IF(D32&gt;F32,1,0)+IF(G32&gt;I32,1,0)+IF(M32&gt;O32,1,0)</f>
        <v>2</v>
      </c>
      <c r="Q31" s="157" t="s">
        <v>62</v>
      </c>
      <c r="R31" s="157">
        <f>IF(D32+F32&gt;0,IF(D32=F32,1,0),0)+IF(G32+I32&gt;0,IF(G32=I32,1,0),0)+IF(M32+O32&gt;0,IF(M32=O32,1,0),0)</f>
        <v>0</v>
      </c>
      <c r="S31" s="157" t="s">
        <v>62</v>
      </c>
      <c r="T31" s="155">
        <f>IF(D32&lt;F32,1,0)+IF(G32&lt;I32,1,0)+IF(M32&lt;O32,1,0)</f>
        <v>1</v>
      </c>
      <c r="U31" s="162">
        <f>P31*2+R31*1</f>
        <v>4</v>
      </c>
      <c r="V31" s="155"/>
      <c r="W31" s="50" t="s">
        <v>71</v>
      </c>
      <c r="X31" s="157">
        <f>D32+G32+M32</f>
        <v>28</v>
      </c>
      <c r="Y31" s="155"/>
      <c r="Z31" s="164">
        <v>2</v>
      </c>
      <c r="AA31" s="165"/>
    </row>
    <row r="32" spans="2:27" s="26" customFormat="1" ht="15" customHeight="1">
      <c r="B32" s="172"/>
      <c r="C32" s="174"/>
      <c r="D32" s="52">
        <f>L28</f>
        <v>8</v>
      </c>
      <c r="E32" s="52" t="s">
        <v>72</v>
      </c>
      <c r="F32" s="53">
        <f>J28</f>
        <v>9</v>
      </c>
      <c r="G32" s="56">
        <f>L30</f>
        <v>8</v>
      </c>
      <c r="H32" s="56" t="s">
        <v>72</v>
      </c>
      <c r="I32" s="57">
        <f>J30</f>
        <v>7</v>
      </c>
      <c r="J32" s="159"/>
      <c r="K32" s="159"/>
      <c r="L32" s="160"/>
      <c r="M32" s="54">
        <v>12</v>
      </c>
      <c r="N32" s="52" t="s">
        <v>72</v>
      </c>
      <c r="O32" s="55">
        <v>0</v>
      </c>
      <c r="P32" s="163"/>
      <c r="Q32" s="158"/>
      <c r="R32" s="158"/>
      <c r="S32" s="158"/>
      <c r="T32" s="156"/>
      <c r="U32" s="163"/>
      <c r="V32" s="156"/>
      <c r="W32" s="54" t="s">
        <v>73</v>
      </c>
      <c r="X32" s="158">
        <f>F32+I32+O32</f>
        <v>16</v>
      </c>
      <c r="Y32" s="156"/>
      <c r="Z32" s="166"/>
      <c r="AA32" s="167"/>
    </row>
    <row r="33" spans="2:27" s="26" customFormat="1" ht="15" customHeight="1">
      <c r="B33" s="171">
        <v>12</v>
      </c>
      <c r="C33" s="173" t="str">
        <f>'参加チーム名'!C15</f>
        <v>栗生ファイターズ</v>
      </c>
      <c r="D33" s="175" t="str">
        <f>IF(D34=""," ",IF(D34&gt;F34,"○",IF(D34&lt;F34,"×","△")))</f>
        <v>×</v>
      </c>
      <c r="E33" s="157"/>
      <c r="F33" s="155"/>
      <c r="G33" s="161" t="str">
        <f>IF(G34=""," ",IF(G34&gt;I34,"○",IF(G34&lt;I34,"×","△")))</f>
        <v>×</v>
      </c>
      <c r="H33" s="157"/>
      <c r="I33" s="155"/>
      <c r="J33" s="161" t="str">
        <f>IF(J34=""," ",IF(J34&gt;L34,"○",IF(J34&lt;L34,"×","△")))</f>
        <v>×</v>
      </c>
      <c r="K33" s="157"/>
      <c r="L33" s="155"/>
      <c r="M33" s="159"/>
      <c r="N33" s="159"/>
      <c r="O33" s="160"/>
      <c r="P33" s="162">
        <f>IF(D34&gt;F34,1,0)+IF(G34&gt;I34,1,0)+IF(J34&gt;L34,1,0)</f>
        <v>0</v>
      </c>
      <c r="Q33" s="157" t="s">
        <v>62</v>
      </c>
      <c r="R33" s="157">
        <f>IF(D34+F34&gt;0,IF(D34=F34,1,0),0)+IF(G34+I34&gt;0,IF(G34=I34,1,0),0)+IF(J34+L34&gt;0,IF(J34=L34,1,0),0)</f>
        <v>0</v>
      </c>
      <c r="S33" s="157" t="s">
        <v>62</v>
      </c>
      <c r="T33" s="155">
        <f>IF(D34&lt;F34,1,0)+IF(G34&lt;I34,1,0)+IF(J34&lt;L34,1,0)</f>
        <v>3</v>
      </c>
      <c r="U33" s="162">
        <f>P33*2+R33*1</f>
        <v>0</v>
      </c>
      <c r="V33" s="155"/>
      <c r="W33" s="50" t="s">
        <v>71</v>
      </c>
      <c r="X33" s="157">
        <f>D34+G34+J34</f>
        <v>14</v>
      </c>
      <c r="Y33" s="155"/>
      <c r="Z33" s="164">
        <v>4</v>
      </c>
      <c r="AA33" s="165"/>
    </row>
    <row r="34" spans="2:27" s="26" customFormat="1" ht="15" customHeight="1">
      <c r="B34" s="172"/>
      <c r="C34" s="174"/>
      <c r="D34" s="52">
        <f>O28</f>
        <v>7</v>
      </c>
      <c r="E34" s="52" t="s">
        <v>72</v>
      </c>
      <c r="F34" s="53">
        <f>M28</f>
        <v>9</v>
      </c>
      <c r="G34" s="51">
        <f>O30</f>
        <v>7</v>
      </c>
      <c r="H34" s="52" t="s">
        <v>72</v>
      </c>
      <c r="I34" s="53">
        <f>M30</f>
        <v>8</v>
      </c>
      <c r="J34" s="51">
        <f>O32</f>
        <v>0</v>
      </c>
      <c r="K34" s="52" t="s">
        <v>72</v>
      </c>
      <c r="L34" s="53">
        <f>M32</f>
        <v>12</v>
      </c>
      <c r="M34" s="159"/>
      <c r="N34" s="159"/>
      <c r="O34" s="160"/>
      <c r="P34" s="163"/>
      <c r="Q34" s="158"/>
      <c r="R34" s="158"/>
      <c r="S34" s="158"/>
      <c r="T34" s="156"/>
      <c r="U34" s="163"/>
      <c r="V34" s="156"/>
      <c r="W34" s="54" t="s">
        <v>73</v>
      </c>
      <c r="X34" s="158">
        <f>F34+I34+L34</f>
        <v>29</v>
      </c>
      <c r="Y34" s="156"/>
      <c r="Z34" s="166"/>
      <c r="AA34" s="167"/>
    </row>
    <row r="35" spans="2:24" s="26" customFormat="1" ht="15" customHeight="1">
      <c r="B35" s="28"/>
      <c r="C35" s="29"/>
      <c r="D35" s="27"/>
      <c r="E35" s="27"/>
      <c r="F35" s="27"/>
      <c r="G35" s="27"/>
      <c r="H35" s="27"/>
      <c r="I35" s="27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</row>
    <row r="36" spans="2:24" s="26" customFormat="1" ht="15" customHeight="1">
      <c r="B36" s="28"/>
      <c r="C36" s="29"/>
      <c r="D36" s="27"/>
      <c r="E36" s="27"/>
      <c r="F36" s="27"/>
      <c r="G36" s="27"/>
      <c r="H36" s="27"/>
      <c r="I36" s="27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</row>
    <row r="37" spans="2:27" s="26" customFormat="1" ht="15" customHeight="1">
      <c r="B37" s="48" t="s">
        <v>34</v>
      </c>
      <c r="C37" s="49"/>
      <c r="D37" s="168">
        <f>+B38</f>
        <v>13</v>
      </c>
      <c r="E37" s="169"/>
      <c r="F37" s="170"/>
      <c r="G37" s="168">
        <f>+B40</f>
        <v>14</v>
      </c>
      <c r="H37" s="169"/>
      <c r="I37" s="170"/>
      <c r="J37" s="168">
        <f>+B42</f>
        <v>15</v>
      </c>
      <c r="K37" s="169"/>
      <c r="L37" s="170"/>
      <c r="M37" s="168">
        <f>+B44</f>
        <v>16</v>
      </c>
      <c r="N37" s="169"/>
      <c r="O37" s="170"/>
      <c r="P37" s="23" t="s">
        <v>63</v>
      </c>
      <c r="Q37" s="24" t="s">
        <v>64</v>
      </c>
      <c r="R37" s="24" t="s">
        <v>65</v>
      </c>
      <c r="S37" s="24" t="s">
        <v>66</v>
      </c>
      <c r="T37" s="25" t="s">
        <v>67</v>
      </c>
      <c r="U37" s="168" t="s">
        <v>68</v>
      </c>
      <c r="V37" s="170"/>
      <c r="W37" s="168" t="s">
        <v>69</v>
      </c>
      <c r="X37" s="169"/>
      <c r="Y37" s="170"/>
      <c r="Z37" s="168" t="s">
        <v>70</v>
      </c>
      <c r="AA37" s="170"/>
    </row>
    <row r="38" spans="2:27" s="26" customFormat="1" ht="15" customHeight="1">
      <c r="B38" s="171">
        <v>13</v>
      </c>
      <c r="C38" s="173" t="str">
        <f>'参加チーム名'!C16</f>
        <v>杉小キャイーンブラザーズ</v>
      </c>
      <c r="D38" s="159"/>
      <c r="E38" s="159"/>
      <c r="F38" s="160"/>
      <c r="G38" s="161" t="str">
        <f>IF(G39=""," ",IF(G39&gt;I39,"○",IF(G39&lt;I39,"×","△")))</f>
        <v>○</v>
      </c>
      <c r="H38" s="157"/>
      <c r="I38" s="155"/>
      <c r="J38" s="161" t="str">
        <f>IF(J39=""," ",IF(J39&gt;L39,"○",IF(J39&lt;L39,"×","△")))</f>
        <v>○</v>
      </c>
      <c r="K38" s="157"/>
      <c r="L38" s="155"/>
      <c r="M38" s="161" t="str">
        <f>IF(M39=""," ",IF(M39&gt;O39,"○",IF(M39&lt;O39,"×","△")))</f>
        <v>○</v>
      </c>
      <c r="N38" s="157"/>
      <c r="O38" s="155"/>
      <c r="P38" s="162">
        <f>IF(G39&gt;I39,1,0)+IF(J39&gt;L39,1,0)+IF(M39&gt;O39,1,0)</f>
        <v>3</v>
      </c>
      <c r="Q38" s="157" t="s">
        <v>62</v>
      </c>
      <c r="R38" s="157">
        <f>IF(G39+I39&gt;0,IF(G39=I39,1,0),0)+IF(J39+L39&gt;0,IF(J39=L39,1,0),0)+IF(M39+O39&gt;0,IF(M39=O39,1,0),0)</f>
        <v>0</v>
      </c>
      <c r="S38" s="157" t="s">
        <v>62</v>
      </c>
      <c r="T38" s="155">
        <f>IF(G39&lt;I39,1,0)+IF(J39&lt;L39,1,0)+IF(M39&lt;O39,1,0)</f>
        <v>0</v>
      </c>
      <c r="U38" s="162">
        <f>P38*2+R38*1</f>
        <v>6</v>
      </c>
      <c r="V38" s="155"/>
      <c r="W38" s="50" t="s">
        <v>71</v>
      </c>
      <c r="X38" s="157">
        <f>G39+J39+M39</f>
        <v>31</v>
      </c>
      <c r="Y38" s="155"/>
      <c r="Z38" s="164">
        <v>1</v>
      </c>
      <c r="AA38" s="165"/>
    </row>
    <row r="39" spans="2:27" s="26" customFormat="1" ht="15" customHeight="1">
      <c r="B39" s="172"/>
      <c r="C39" s="174"/>
      <c r="D39" s="159"/>
      <c r="E39" s="159"/>
      <c r="F39" s="160"/>
      <c r="G39" s="51">
        <v>12</v>
      </c>
      <c r="H39" s="52" t="s">
        <v>72</v>
      </c>
      <c r="I39" s="53">
        <v>0</v>
      </c>
      <c r="J39" s="51">
        <v>11</v>
      </c>
      <c r="K39" s="52" t="s">
        <v>72</v>
      </c>
      <c r="L39" s="53">
        <v>1</v>
      </c>
      <c r="M39" s="51">
        <v>8</v>
      </c>
      <c r="N39" s="52" t="s">
        <v>72</v>
      </c>
      <c r="O39" s="53">
        <v>3</v>
      </c>
      <c r="P39" s="163"/>
      <c r="Q39" s="158"/>
      <c r="R39" s="158"/>
      <c r="S39" s="158"/>
      <c r="T39" s="156"/>
      <c r="U39" s="163"/>
      <c r="V39" s="156"/>
      <c r="W39" s="54" t="s">
        <v>73</v>
      </c>
      <c r="X39" s="158">
        <f>I39+L39+O39</f>
        <v>4</v>
      </c>
      <c r="Y39" s="156"/>
      <c r="Z39" s="166"/>
      <c r="AA39" s="167"/>
    </row>
    <row r="40" spans="2:27" s="26" customFormat="1" ht="15" customHeight="1">
      <c r="B40" s="171">
        <v>14</v>
      </c>
      <c r="C40" s="173" t="str">
        <f>'参加チーム名'!C17</f>
        <v>東仙ＬＳファイターズ</v>
      </c>
      <c r="D40" s="175" t="str">
        <f>IF(D41=""," ",IF(D41&gt;F41,"○",IF(D41&lt;F41,"×","△")))</f>
        <v>×</v>
      </c>
      <c r="E40" s="157"/>
      <c r="F40" s="155"/>
      <c r="G40" s="159"/>
      <c r="H40" s="159"/>
      <c r="I40" s="160"/>
      <c r="J40" s="161" t="str">
        <f>IF(J41=""," ",IF(J41&gt;L41,"○",IF(J41&lt;L41,"×","△")))</f>
        <v>×</v>
      </c>
      <c r="K40" s="157"/>
      <c r="L40" s="155"/>
      <c r="M40" s="161" t="str">
        <f>IF(M41=""," ",IF(M41&gt;O41,"○",IF(M41&lt;O41,"×","△")))</f>
        <v>×</v>
      </c>
      <c r="N40" s="157"/>
      <c r="O40" s="155"/>
      <c r="P40" s="157">
        <f>IF(D41&gt;F41,1,0)+IF(J41&gt;L41,1,0)+IF(M41&gt;O41,1,0)</f>
        <v>0</v>
      </c>
      <c r="Q40" s="157" t="s">
        <v>62</v>
      </c>
      <c r="R40" s="157">
        <f>IF(D41+F41&gt;0,IF(D41=F41,1,0),0)+IF(J41+L41&gt;0,IF(J41=L41,1,0),0)+IF(M41+O41&gt;0,IF(M41=O41,1,0),0)</f>
        <v>0</v>
      </c>
      <c r="S40" s="157" t="s">
        <v>62</v>
      </c>
      <c r="T40" s="155">
        <f>IF(D41&lt;F41,1,0)+IF(J41&lt;L41,1,0)+IF(M41&lt;O41,1,0)</f>
        <v>3</v>
      </c>
      <c r="U40" s="162">
        <f>P40*2+R40*1</f>
        <v>0</v>
      </c>
      <c r="V40" s="155"/>
      <c r="W40" s="50" t="s">
        <v>71</v>
      </c>
      <c r="X40" s="157">
        <f>D41+J41+M41</f>
        <v>6</v>
      </c>
      <c r="Y40" s="155"/>
      <c r="Z40" s="164">
        <v>4</v>
      </c>
      <c r="AA40" s="165"/>
    </row>
    <row r="41" spans="2:27" s="26" customFormat="1" ht="15" customHeight="1">
      <c r="B41" s="172"/>
      <c r="C41" s="174"/>
      <c r="D41" s="56">
        <f>I39</f>
        <v>0</v>
      </c>
      <c r="E41" s="56" t="s">
        <v>72</v>
      </c>
      <c r="F41" s="57">
        <f>G39</f>
        <v>12</v>
      </c>
      <c r="G41" s="159"/>
      <c r="H41" s="159"/>
      <c r="I41" s="160"/>
      <c r="J41" s="51">
        <v>6</v>
      </c>
      <c r="K41" s="52" t="s">
        <v>28</v>
      </c>
      <c r="L41" s="53">
        <v>10</v>
      </c>
      <c r="M41" s="51">
        <v>0</v>
      </c>
      <c r="N41" s="52" t="s">
        <v>72</v>
      </c>
      <c r="O41" s="53">
        <v>12</v>
      </c>
      <c r="P41" s="158"/>
      <c r="Q41" s="158"/>
      <c r="R41" s="158"/>
      <c r="S41" s="158"/>
      <c r="T41" s="156"/>
      <c r="U41" s="163"/>
      <c r="V41" s="156"/>
      <c r="W41" s="54" t="s">
        <v>73</v>
      </c>
      <c r="X41" s="158">
        <f>F41+L41+O41</f>
        <v>34</v>
      </c>
      <c r="Y41" s="156"/>
      <c r="Z41" s="166"/>
      <c r="AA41" s="167"/>
    </row>
    <row r="42" spans="2:27" s="26" customFormat="1" ht="15" customHeight="1">
      <c r="B42" s="171">
        <v>15</v>
      </c>
      <c r="C42" s="173" t="str">
        <f>'参加チーム名'!C18</f>
        <v>Ｐｃｈａｎｓ</v>
      </c>
      <c r="D42" s="175" t="str">
        <f>IF(D43=""," ",IF(D43&gt;F43,"○",IF(D43&lt;F43,"×","△")))</f>
        <v>×</v>
      </c>
      <c r="E42" s="157"/>
      <c r="F42" s="155"/>
      <c r="G42" s="175" t="str">
        <f>IF(G43=""," ",IF(G43&gt;I43,"○",IF(G43&lt;I43,"×","△")))</f>
        <v>○</v>
      </c>
      <c r="H42" s="157"/>
      <c r="I42" s="155"/>
      <c r="J42" s="159"/>
      <c r="K42" s="159"/>
      <c r="L42" s="160"/>
      <c r="M42" s="161" t="str">
        <f>IF(M43=""," ",IF(M43&gt;O43,"○",IF(M43&lt;O43,"×","△")))</f>
        <v>○</v>
      </c>
      <c r="N42" s="157"/>
      <c r="O42" s="155"/>
      <c r="P42" s="162">
        <f>IF(D43&gt;F43,1,0)+IF(G43&gt;I43,1,0)+IF(M43&gt;O43,1,0)</f>
        <v>2</v>
      </c>
      <c r="Q42" s="157" t="s">
        <v>62</v>
      </c>
      <c r="R42" s="157">
        <f>IF(D43+F43&gt;0,IF(D43=F43,1,0),0)+IF(G43+I43&gt;0,IF(G43=I43,1,0),0)+IF(M43+O43&gt;0,IF(M43=O43,1,0),0)</f>
        <v>0</v>
      </c>
      <c r="S42" s="157" t="s">
        <v>62</v>
      </c>
      <c r="T42" s="155">
        <f>IF(D43&lt;F43,1,0)+IF(G43&lt;I43,1,0)+IF(M43&lt;O43,1,0)</f>
        <v>1</v>
      </c>
      <c r="U42" s="162">
        <f>P42*2+R42*1</f>
        <v>4</v>
      </c>
      <c r="V42" s="155"/>
      <c r="W42" s="50" t="s">
        <v>71</v>
      </c>
      <c r="X42" s="157">
        <f>D43+G43+M43</f>
        <v>22</v>
      </c>
      <c r="Y42" s="155"/>
      <c r="Z42" s="164">
        <v>2</v>
      </c>
      <c r="AA42" s="165"/>
    </row>
    <row r="43" spans="2:27" s="26" customFormat="1" ht="15" customHeight="1">
      <c r="B43" s="172"/>
      <c r="C43" s="174"/>
      <c r="D43" s="52">
        <f>L39</f>
        <v>1</v>
      </c>
      <c r="E43" s="52" t="s">
        <v>72</v>
      </c>
      <c r="F43" s="53">
        <f>J39</f>
        <v>11</v>
      </c>
      <c r="G43" s="56">
        <f>L41</f>
        <v>10</v>
      </c>
      <c r="H43" s="56" t="s">
        <v>72</v>
      </c>
      <c r="I43" s="57">
        <f>J41</f>
        <v>6</v>
      </c>
      <c r="J43" s="159"/>
      <c r="K43" s="159"/>
      <c r="L43" s="160"/>
      <c r="M43" s="54">
        <v>11</v>
      </c>
      <c r="N43" s="52" t="s">
        <v>72</v>
      </c>
      <c r="O43" s="55">
        <v>7</v>
      </c>
      <c r="P43" s="163"/>
      <c r="Q43" s="158"/>
      <c r="R43" s="158"/>
      <c r="S43" s="158"/>
      <c r="T43" s="156"/>
      <c r="U43" s="163"/>
      <c r="V43" s="156"/>
      <c r="W43" s="54" t="s">
        <v>73</v>
      </c>
      <c r="X43" s="158">
        <f>F43+I43+O43</f>
        <v>24</v>
      </c>
      <c r="Y43" s="156"/>
      <c r="Z43" s="166"/>
      <c r="AA43" s="167"/>
    </row>
    <row r="44" spans="2:27" s="26" customFormat="1" ht="15" customHeight="1">
      <c r="B44" s="171">
        <v>16</v>
      </c>
      <c r="C44" s="173" t="str">
        <f>'参加チーム名'!C19</f>
        <v>岩沼西ファイターズ</v>
      </c>
      <c r="D44" s="175" t="str">
        <f>IF(D45=""," ",IF(D45&gt;F45,"○",IF(D45&lt;F45,"×","△")))</f>
        <v>×</v>
      </c>
      <c r="E44" s="157"/>
      <c r="F44" s="155"/>
      <c r="G44" s="161" t="str">
        <f>IF(G45=""," ",IF(G45&gt;I45,"○",IF(G45&lt;I45,"×","△")))</f>
        <v>○</v>
      </c>
      <c r="H44" s="157"/>
      <c r="I44" s="155"/>
      <c r="J44" s="161" t="str">
        <f>IF(J45=""," ",IF(J45&gt;L45,"○",IF(J45&lt;L45,"×","△")))</f>
        <v>×</v>
      </c>
      <c r="K44" s="157"/>
      <c r="L44" s="155"/>
      <c r="M44" s="159"/>
      <c r="N44" s="159"/>
      <c r="O44" s="160"/>
      <c r="P44" s="162">
        <f>IF(D45&gt;F45,1,0)+IF(G45&gt;I45,1,0)+IF(J45&gt;L45,1,0)</f>
        <v>1</v>
      </c>
      <c r="Q44" s="157" t="s">
        <v>62</v>
      </c>
      <c r="R44" s="157">
        <f>IF(D45+F45&gt;0,IF(D45=F45,1,0),0)+IF(G45+I45&gt;0,IF(G45=I45,1,0),0)+IF(J45+L45&gt;0,IF(J45=L45,1,0),0)</f>
        <v>0</v>
      </c>
      <c r="S44" s="157" t="s">
        <v>62</v>
      </c>
      <c r="T44" s="155">
        <f>IF(D45&lt;F45,1,0)+IF(G45&lt;I45,1,0)+IF(J45&lt;L45,1,0)</f>
        <v>2</v>
      </c>
      <c r="U44" s="162">
        <f>P44*2+R44*1</f>
        <v>2</v>
      </c>
      <c r="V44" s="155"/>
      <c r="W44" s="50" t="s">
        <v>71</v>
      </c>
      <c r="X44" s="157">
        <f>D45+G45+J45</f>
        <v>22</v>
      </c>
      <c r="Y44" s="155"/>
      <c r="Z44" s="164">
        <v>3</v>
      </c>
      <c r="AA44" s="165"/>
    </row>
    <row r="45" spans="2:27" s="26" customFormat="1" ht="15" customHeight="1">
      <c r="B45" s="172"/>
      <c r="C45" s="174"/>
      <c r="D45" s="52">
        <f>O39</f>
        <v>3</v>
      </c>
      <c r="E45" s="52" t="s">
        <v>72</v>
      </c>
      <c r="F45" s="53">
        <f>M39</f>
        <v>8</v>
      </c>
      <c r="G45" s="51">
        <f>O41</f>
        <v>12</v>
      </c>
      <c r="H45" s="52" t="s">
        <v>72</v>
      </c>
      <c r="I45" s="53">
        <f>M41</f>
        <v>0</v>
      </c>
      <c r="J45" s="51">
        <f>O43</f>
        <v>7</v>
      </c>
      <c r="K45" s="52" t="s">
        <v>72</v>
      </c>
      <c r="L45" s="53">
        <f>M43</f>
        <v>11</v>
      </c>
      <c r="M45" s="159"/>
      <c r="N45" s="159"/>
      <c r="O45" s="160"/>
      <c r="P45" s="163"/>
      <c r="Q45" s="158"/>
      <c r="R45" s="158"/>
      <c r="S45" s="158"/>
      <c r="T45" s="156"/>
      <c r="U45" s="163"/>
      <c r="V45" s="156"/>
      <c r="W45" s="54" t="s">
        <v>73</v>
      </c>
      <c r="X45" s="158">
        <f>F45+I45+L45</f>
        <v>19</v>
      </c>
      <c r="Y45" s="156"/>
      <c r="Z45" s="166"/>
      <c r="AA45" s="167"/>
    </row>
    <row r="46" spans="2:24" s="26" customFormat="1" ht="15" customHeight="1">
      <c r="B46" s="28"/>
      <c r="C46" s="29"/>
      <c r="D46" s="27"/>
      <c r="E46" s="27"/>
      <c r="F46" s="27"/>
      <c r="G46" s="27"/>
      <c r="H46" s="27"/>
      <c r="I46" s="27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</row>
    <row r="47" spans="2:24" s="26" customFormat="1" ht="15" customHeight="1">
      <c r="B47" s="28"/>
      <c r="C47" s="29"/>
      <c r="D47" s="27"/>
      <c r="E47" s="27"/>
      <c r="F47" s="27"/>
      <c r="G47" s="27"/>
      <c r="H47" s="27"/>
      <c r="I47" s="27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</row>
    <row r="48" spans="2:24" s="26" customFormat="1" ht="24" customHeight="1">
      <c r="B48" s="33" t="s">
        <v>56</v>
      </c>
      <c r="C48" s="29"/>
      <c r="D48" s="27"/>
      <c r="E48" s="27"/>
      <c r="F48" s="27"/>
      <c r="G48" s="27"/>
      <c r="H48" s="27"/>
      <c r="I48" s="27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</row>
    <row r="49" spans="2:24" s="26" customFormat="1" ht="15" customHeight="1">
      <c r="B49" s="28"/>
      <c r="C49" s="29"/>
      <c r="D49" s="27"/>
      <c r="E49" s="27"/>
      <c r="F49" s="27"/>
      <c r="G49" s="27"/>
      <c r="H49" s="27"/>
      <c r="I49" s="27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</row>
    <row r="50" spans="2:27" s="26" customFormat="1" ht="15" customHeight="1">
      <c r="B50" s="48" t="s">
        <v>55</v>
      </c>
      <c r="C50" s="49"/>
      <c r="D50" s="168">
        <f>+B51</f>
        <v>17</v>
      </c>
      <c r="E50" s="169"/>
      <c r="F50" s="170"/>
      <c r="G50" s="168">
        <f>+B53</f>
        <v>18</v>
      </c>
      <c r="H50" s="169"/>
      <c r="I50" s="170"/>
      <c r="J50" s="168">
        <f>+B55</f>
        <v>19</v>
      </c>
      <c r="K50" s="169"/>
      <c r="L50" s="170"/>
      <c r="M50" s="168">
        <f>+B57</f>
        <v>20</v>
      </c>
      <c r="N50" s="169"/>
      <c r="O50" s="170"/>
      <c r="P50" s="23" t="s">
        <v>63</v>
      </c>
      <c r="Q50" s="24" t="s">
        <v>64</v>
      </c>
      <c r="R50" s="24" t="s">
        <v>65</v>
      </c>
      <c r="S50" s="24" t="s">
        <v>66</v>
      </c>
      <c r="T50" s="25" t="s">
        <v>67</v>
      </c>
      <c r="U50" s="168" t="s">
        <v>68</v>
      </c>
      <c r="V50" s="170"/>
      <c r="W50" s="168" t="s">
        <v>69</v>
      </c>
      <c r="X50" s="169"/>
      <c r="Y50" s="170"/>
      <c r="Z50" s="168" t="s">
        <v>70</v>
      </c>
      <c r="AA50" s="170"/>
    </row>
    <row r="51" spans="2:27" s="26" customFormat="1" ht="15" customHeight="1">
      <c r="B51" s="171">
        <v>17</v>
      </c>
      <c r="C51" s="173" t="str">
        <f>'参加チーム名'!C24</f>
        <v>岩沼西ファイターズＢ</v>
      </c>
      <c r="D51" s="159"/>
      <c r="E51" s="159"/>
      <c r="F51" s="160"/>
      <c r="G51" s="161" t="str">
        <f>IF(G52=""," ",IF(G52&gt;I52,"○",IF(G52&lt;I52,"×","△")))</f>
        <v>○</v>
      </c>
      <c r="H51" s="157"/>
      <c r="I51" s="155"/>
      <c r="J51" s="161" t="str">
        <f>IF(J52=""," ",IF(J52&gt;L52,"○",IF(J52&lt;L52,"×","△")))</f>
        <v>○</v>
      </c>
      <c r="K51" s="157"/>
      <c r="L51" s="155"/>
      <c r="M51" s="161" t="str">
        <f>IF(M52=""," ",IF(M52&gt;O52,"○",IF(M52&lt;O52,"×","△")))</f>
        <v>×</v>
      </c>
      <c r="N51" s="157"/>
      <c r="O51" s="155"/>
      <c r="P51" s="162">
        <f>IF(G52&gt;I52,1,0)+IF(J52&gt;L52,1,0)+IF(M52&gt;O52,1,0)</f>
        <v>2</v>
      </c>
      <c r="Q51" s="157" t="s">
        <v>62</v>
      </c>
      <c r="R51" s="157">
        <f>IF(G52+I52&gt;0,IF(G52=I52,1,0),0)+IF(J52+L52&gt;0,IF(J52=L52,1,0),0)+IF(M52+O52&gt;0,IF(M52=O52,1,0),0)</f>
        <v>0</v>
      </c>
      <c r="S51" s="157" t="s">
        <v>62</v>
      </c>
      <c r="T51" s="155">
        <f>IF(G52&lt;I52,1,0)+IF(J52&lt;L52,1,0)+IF(M52&lt;O52,1,0)</f>
        <v>1</v>
      </c>
      <c r="U51" s="162">
        <f>P51*2+R51*1</f>
        <v>4</v>
      </c>
      <c r="V51" s="155"/>
      <c r="W51" s="50" t="s">
        <v>71</v>
      </c>
      <c r="X51" s="157">
        <f>G52+J52+M52</f>
        <v>14</v>
      </c>
      <c r="Y51" s="155"/>
      <c r="Z51" s="164">
        <v>2</v>
      </c>
      <c r="AA51" s="165"/>
    </row>
    <row r="52" spans="2:27" s="26" customFormat="1" ht="15" customHeight="1">
      <c r="B52" s="172"/>
      <c r="C52" s="174"/>
      <c r="D52" s="159"/>
      <c r="E52" s="159"/>
      <c r="F52" s="160"/>
      <c r="G52" s="51">
        <v>6</v>
      </c>
      <c r="H52" s="52" t="s">
        <v>72</v>
      </c>
      <c r="I52" s="53">
        <v>4</v>
      </c>
      <c r="J52" s="51">
        <v>5</v>
      </c>
      <c r="K52" s="52" t="s">
        <v>72</v>
      </c>
      <c r="L52" s="53">
        <v>3</v>
      </c>
      <c r="M52" s="51">
        <v>3</v>
      </c>
      <c r="N52" s="52" t="s">
        <v>72</v>
      </c>
      <c r="O52" s="53">
        <v>4</v>
      </c>
      <c r="P52" s="163"/>
      <c r="Q52" s="158"/>
      <c r="R52" s="158"/>
      <c r="S52" s="158"/>
      <c r="T52" s="156"/>
      <c r="U52" s="163"/>
      <c r="V52" s="156"/>
      <c r="W52" s="54" t="s">
        <v>73</v>
      </c>
      <c r="X52" s="158">
        <f>I52+L52+O52</f>
        <v>11</v>
      </c>
      <c r="Y52" s="156"/>
      <c r="Z52" s="166"/>
      <c r="AA52" s="167"/>
    </row>
    <row r="53" spans="2:27" s="26" customFormat="1" ht="15" customHeight="1">
      <c r="B53" s="171">
        <v>18</v>
      </c>
      <c r="C53" s="173" t="str">
        <f>'参加チーム名'!C25</f>
        <v>杉小キャイーンブラザーズＸ</v>
      </c>
      <c r="D53" s="175" t="str">
        <f>IF(D54=""," ",IF(D54&gt;F54,"○",IF(D54&lt;F54,"×","△")))</f>
        <v>×</v>
      </c>
      <c r="E53" s="157"/>
      <c r="F53" s="155"/>
      <c r="G53" s="159"/>
      <c r="H53" s="159"/>
      <c r="I53" s="160"/>
      <c r="J53" s="161" t="str">
        <f>IF(J54=""," ",IF(J54&gt;L54,"○",IF(J54&lt;L54,"×","△")))</f>
        <v>△</v>
      </c>
      <c r="K53" s="157"/>
      <c r="L53" s="155"/>
      <c r="M53" s="161" t="str">
        <f>IF(M54=""," ",IF(M54&gt;O54,"○",IF(M54&lt;O54,"×","△")))</f>
        <v>×</v>
      </c>
      <c r="N53" s="157"/>
      <c r="O53" s="155"/>
      <c r="P53" s="157">
        <f>IF(D54&gt;F54,1,0)+IF(J54&gt;L54,1,0)+IF(M54&gt;O54,1,0)</f>
        <v>0</v>
      </c>
      <c r="Q53" s="157" t="s">
        <v>62</v>
      </c>
      <c r="R53" s="157">
        <f>IF(D54+F54&gt;0,IF(D54=F54,1,0),0)+IF(J54+L54&gt;0,IF(J54=L54,1,0),0)+IF(M54+O54&gt;0,IF(M54=O54,1,0),0)</f>
        <v>1</v>
      </c>
      <c r="S53" s="157" t="s">
        <v>62</v>
      </c>
      <c r="T53" s="155">
        <f>IF(D54&lt;F54,1,0)+IF(J54&lt;L54,1,0)+IF(M54&lt;O54,1,0)</f>
        <v>2</v>
      </c>
      <c r="U53" s="162">
        <f>P53*2+R53*1</f>
        <v>1</v>
      </c>
      <c r="V53" s="155"/>
      <c r="W53" s="50" t="s">
        <v>71</v>
      </c>
      <c r="X53" s="157">
        <f>D54+J54+M54</f>
        <v>15</v>
      </c>
      <c r="Y53" s="155"/>
      <c r="Z53" s="164">
        <v>4</v>
      </c>
      <c r="AA53" s="165"/>
    </row>
    <row r="54" spans="2:27" s="26" customFormat="1" ht="15" customHeight="1">
      <c r="B54" s="172"/>
      <c r="C54" s="174"/>
      <c r="D54" s="56">
        <f>I52</f>
        <v>4</v>
      </c>
      <c r="E54" s="56" t="s">
        <v>72</v>
      </c>
      <c r="F54" s="57">
        <f>G52</f>
        <v>6</v>
      </c>
      <c r="G54" s="159"/>
      <c r="H54" s="159"/>
      <c r="I54" s="160"/>
      <c r="J54" s="51">
        <v>8</v>
      </c>
      <c r="K54" s="52" t="s">
        <v>72</v>
      </c>
      <c r="L54" s="53">
        <v>8</v>
      </c>
      <c r="M54" s="51">
        <v>3</v>
      </c>
      <c r="N54" s="52" t="s">
        <v>72</v>
      </c>
      <c r="O54" s="53">
        <v>9</v>
      </c>
      <c r="P54" s="158"/>
      <c r="Q54" s="158"/>
      <c r="R54" s="158"/>
      <c r="S54" s="158"/>
      <c r="T54" s="156"/>
      <c r="U54" s="163"/>
      <c r="V54" s="156"/>
      <c r="W54" s="54" t="s">
        <v>73</v>
      </c>
      <c r="X54" s="158">
        <f>F54+L54+O54</f>
        <v>23</v>
      </c>
      <c r="Y54" s="156"/>
      <c r="Z54" s="166"/>
      <c r="AA54" s="167"/>
    </row>
    <row r="55" spans="2:27" s="26" customFormat="1" ht="15" customHeight="1">
      <c r="B55" s="171">
        <v>19</v>
      </c>
      <c r="C55" s="173" t="str">
        <f>'参加チーム名'!C26</f>
        <v>面瀬っ子ジャイアンツ</v>
      </c>
      <c r="D55" s="175" t="str">
        <f>IF(D56=""," ",IF(D56&gt;F56,"○",IF(D56&lt;F56,"×","△")))</f>
        <v>×</v>
      </c>
      <c r="E55" s="157"/>
      <c r="F55" s="155"/>
      <c r="G55" s="175" t="str">
        <f>IF(G56=""," ",IF(G56&gt;I56,"○",IF(G56&lt;I56,"×","△")))</f>
        <v>△</v>
      </c>
      <c r="H55" s="157"/>
      <c r="I55" s="155"/>
      <c r="J55" s="159"/>
      <c r="K55" s="159"/>
      <c r="L55" s="160"/>
      <c r="M55" s="161" t="str">
        <f>IF(M56=""," ",IF(M56&gt;O56,"○",IF(M56&lt;O56,"×","△")))</f>
        <v>×</v>
      </c>
      <c r="N55" s="157"/>
      <c r="O55" s="155"/>
      <c r="P55" s="162">
        <f>IF(D56&gt;F56,1,0)+IF(G56&gt;I56,1,0)+IF(M56&gt;O56,1,0)</f>
        <v>0</v>
      </c>
      <c r="Q55" s="157" t="s">
        <v>62</v>
      </c>
      <c r="R55" s="157">
        <f>IF(D56+F56&gt;0,IF(D56=F56,1,0),0)+IF(G56+I56&gt;0,IF(G56=I56,1,0),0)+IF(M56+O56&gt;0,IF(M56=O56,1,0),0)</f>
        <v>1</v>
      </c>
      <c r="S55" s="157" t="s">
        <v>62</v>
      </c>
      <c r="T55" s="155">
        <f>IF(D56&lt;F56,1,0)+IF(G56&lt;I56,1,0)+IF(M56&lt;O56,1,0)</f>
        <v>2</v>
      </c>
      <c r="U55" s="162">
        <f>P55*2+R55*1</f>
        <v>1</v>
      </c>
      <c r="V55" s="155"/>
      <c r="W55" s="50" t="s">
        <v>71</v>
      </c>
      <c r="X55" s="157">
        <f>D56+G56+M56</f>
        <v>17</v>
      </c>
      <c r="Y55" s="155"/>
      <c r="Z55" s="164">
        <v>3</v>
      </c>
      <c r="AA55" s="165"/>
    </row>
    <row r="56" spans="2:27" ht="15" customHeight="1">
      <c r="B56" s="172"/>
      <c r="C56" s="174"/>
      <c r="D56" s="52">
        <f>L52</f>
        <v>3</v>
      </c>
      <c r="E56" s="52" t="s">
        <v>72</v>
      </c>
      <c r="F56" s="53">
        <f>J52</f>
        <v>5</v>
      </c>
      <c r="G56" s="56">
        <f>L54</f>
        <v>8</v>
      </c>
      <c r="H56" s="56" t="s">
        <v>72</v>
      </c>
      <c r="I56" s="57">
        <f>J54</f>
        <v>8</v>
      </c>
      <c r="J56" s="159"/>
      <c r="K56" s="159"/>
      <c r="L56" s="160"/>
      <c r="M56" s="54">
        <v>6</v>
      </c>
      <c r="N56" s="52" t="s">
        <v>72</v>
      </c>
      <c r="O56" s="55">
        <v>7</v>
      </c>
      <c r="P56" s="163"/>
      <c r="Q56" s="158"/>
      <c r="R56" s="158"/>
      <c r="S56" s="158"/>
      <c r="T56" s="156"/>
      <c r="U56" s="163"/>
      <c r="V56" s="156"/>
      <c r="W56" s="54" t="s">
        <v>73</v>
      </c>
      <c r="X56" s="158">
        <f>F56+I56+O56</f>
        <v>20</v>
      </c>
      <c r="Y56" s="156"/>
      <c r="Z56" s="166"/>
      <c r="AA56" s="167"/>
    </row>
    <row r="57" spans="2:27" ht="15" customHeight="1">
      <c r="B57" s="171">
        <v>20</v>
      </c>
      <c r="C57" s="173" t="str">
        <f>'参加チーム名'!C27</f>
        <v>Ｐｃｈａｎｓ　ＲＳ</v>
      </c>
      <c r="D57" s="175" t="str">
        <f>IF(D58=""," ",IF(D58&gt;F58,"○",IF(D58&lt;F58,"×","△")))</f>
        <v>○</v>
      </c>
      <c r="E57" s="157"/>
      <c r="F57" s="155"/>
      <c r="G57" s="161" t="str">
        <f>IF(G58=""," ",IF(G58&gt;I58,"○",IF(G58&lt;I58,"×","△")))</f>
        <v>○</v>
      </c>
      <c r="H57" s="157"/>
      <c r="I57" s="155"/>
      <c r="J57" s="161" t="str">
        <f>IF(J58=""," ",IF(J58&gt;L58,"○",IF(J58&lt;L58,"×","△")))</f>
        <v>○</v>
      </c>
      <c r="K57" s="157"/>
      <c r="L57" s="155"/>
      <c r="M57" s="159"/>
      <c r="N57" s="159"/>
      <c r="O57" s="160"/>
      <c r="P57" s="162">
        <f>IF(D58&gt;F58,1,0)+IF(G58&gt;I58,1,0)+IF(J58&gt;L58,1,0)</f>
        <v>3</v>
      </c>
      <c r="Q57" s="157" t="s">
        <v>62</v>
      </c>
      <c r="R57" s="157">
        <f>IF(D58+F58&gt;0,IF(D58=F58,1,0),0)+IF(G58+I58&gt;0,IF(G58=I58,1,0),0)+IF(J58+L58&gt;0,IF(J58=L58,1,0),0)</f>
        <v>0</v>
      </c>
      <c r="S57" s="157" t="s">
        <v>62</v>
      </c>
      <c r="T57" s="155">
        <f>IF(D58&lt;F58,1,0)+IF(G58&lt;I58,1,0)+IF(J58&lt;L58,1,0)</f>
        <v>0</v>
      </c>
      <c r="U57" s="162">
        <f>P57*2+R57*1</f>
        <v>6</v>
      </c>
      <c r="V57" s="155"/>
      <c r="W57" s="50" t="s">
        <v>71</v>
      </c>
      <c r="X57" s="157">
        <f>D58+G58+J58</f>
        <v>20</v>
      </c>
      <c r="Y57" s="155"/>
      <c r="Z57" s="164">
        <v>1</v>
      </c>
      <c r="AA57" s="165"/>
    </row>
    <row r="58" spans="2:27" s="26" customFormat="1" ht="15" customHeight="1">
      <c r="B58" s="172"/>
      <c r="C58" s="174"/>
      <c r="D58" s="52">
        <f>O52</f>
        <v>4</v>
      </c>
      <c r="E58" s="52" t="s">
        <v>72</v>
      </c>
      <c r="F58" s="53">
        <f>M52</f>
        <v>3</v>
      </c>
      <c r="G58" s="51">
        <f>O54</f>
        <v>9</v>
      </c>
      <c r="H58" s="52" t="s">
        <v>72</v>
      </c>
      <c r="I58" s="53">
        <f>M54</f>
        <v>3</v>
      </c>
      <c r="J58" s="51">
        <f>O56</f>
        <v>7</v>
      </c>
      <c r="K58" s="52" t="s">
        <v>72</v>
      </c>
      <c r="L58" s="53">
        <f>M56</f>
        <v>6</v>
      </c>
      <c r="M58" s="159"/>
      <c r="N58" s="159"/>
      <c r="O58" s="160"/>
      <c r="P58" s="163"/>
      <c r="Q58" s="158"/>
      <c r="R58" s="158"/>
      <c r="S58" s="158"/>
      <c r="T58" s="156"/>
      <c r="U58" s="163"/>
      <c r="V58" s="156"/>
      <c r="W58" s="54" t="s">
        <v>73</v>
      </c>
      <c r="X58" s="158">
        <f>F58+I58+L58</f>
        <v>12</v>
      </c>
      <c r="Y58" s="156"/>
      <c r="Z58" s="166"/>
      <c r="AA58" s="167"/>
    </row>
    <row r="59" spans="2:27" s="26" customFormat="1" ht="15" customHeight="1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2:27" s="26" customFormat="1" ht="15" customHeight="1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2:27" s="26" customFormat="1" ht="15" customHeight="1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2:27" s="26" customFormat="1" ht="15" customHeight="1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2:27" s="26" customFormat="1" ht="15" customHeight="1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2:27" s="26" customFormat="1" ht="15" customHeight="1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2:27" s="26" customFormat="1" ht="15" customHeight="1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</row>
    <row r="66" spans="2:27" s="26" customFormat="1" ht="15" customHeight="1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</row>
  </sheetData>
  <mergeCells count="336">
    <mergeCell ref="Q57:Q58"/>
    <mergeCell ref="X57:Y57"/>
    <mergeCell ref="Z57:AA58"/>
    <mergeCell ref="X58:Y58"/>
    <mergeCell ref="R57:R58"/>
    <mergeCell ref="S57:S58"/>
    <mergeCell ref="T57:T58"/>
    <mergeCell ref="U57:V58"/>
    <mergeCell ref="X55:Y55"/>
    <mergeCell ref="Z55:AA56"/>
    <mergeCell ref="X56:Y56"/>
    <mergeCell ref="B57:B58"/>
    <mergeCell ref="C57:C58"/>
    <mergeCell ref="D57:F57"/>
    <mergeCell ref="G57:I57"/>
    <mergeCell ref="J57:L57"/>
    <mergeCell ref="M57:O58"/>
    <mergeCell ref="P57:P58"/>
    <mergeCell ref="R55:R56"/>
    <mergeCell ref="S55:S56"/>
    <mergeCell ref="T55:T56"/>
    <mergeCell ref="U55:V56"/>
    <mergeCell ref="R53:R54"/>
    <mergeCell ref="S53:S54"/>
    <mergeCell ref="T53:T54"/>
    <mergeCell ref="Z53:AA54"/>
    <mergeCell ref="X54:Y54"/>
    <mergeCell ref="U53:V54"/>
    <mergeCell ref="X53:Y53"/>
    <mergeCell ref="U51:V52"/>
    <mergeCell ref="X51:Y51"/>
    <mergeCell ref="Z51:AA52"/>
    <mergeCell ref="X52:Y52"/>
    <mergeCell ref="Z33:AA34"/>
    <mergeCell ref="X34:Y34"/>
    <mergeCell ref="M50:O50"/>
    <mergeCell ref="U50:V50"/>
    <mergeCell ref="W50:Y50"/>
    <mergeCell ref="Z50:AA50"/>
    <mergeCell ref="X40:Y40"/>
    <mergeCell ref="Z40:AA41"/>
    <mergeCell ref="X41:Y41"/>
    <mergeCell ref="M42:O42"/>
    <mergeCell ref="Z29:AA30"/>
    <mergeCell ref="X30:Y30"/>
    <mergeCell ref="P31:P32"/>
    <mergeCell ref="Q31:Q32"/>
    <mergeCell ref="R31:R32"/>
    <mergeCell ref="U31:V32"/>
    <mergeCell ref="X31:Y31"/>
    <mergeCell ref="Z31:AA32"/>
    <mergeCell ref="X32:Y32"/>
    <mergeCell ref="Q29:Q30"/>
    <mergeCell ref="R29:R30"/>
    <mergeCell ref="U29:V30"/>
    <mergeCell ref="X29:Y29"/>
    <mergeCell ref="U27:V28"/>
    <mergeCell ref="X27:Y27"/>
    <mergeCell ref="Z27:AA28"/>
    <mergeCell ref="X28:Y28"/>
    <mergeCell ref="X44:Y44"/>
    <mergeCell ref="Q44:Q45"/>
    <mergeCell ref="U44:V45"/>
    <mergeCell ref="Z44:AA45"/>
    <mergeCell ref="X45:Y45"/>
    <mergeCell ref="R44:R45"/>
    <mergeCell ref="S44:S45"/>
    <mergeCell ref="T44:T45"/>
    <mergeCell ref="U42:V43"/>
    <mergeCell ref="B44:B45"/>
    <mergeCell ref="C44:C45"/>
    <mergeCell ref="D44:F44"/>
    <mergeCell ref="G44:I44"/>
    <mergeCell ref="C42:C43"/>
    <mergeCell ref="D42:F42"/>
    <mergeCell ref="G42:I42"/>
    <mergeCell ref="X42:Y42"/>
    <mergeCell ref="Z42:AA43"/>
    <mergeCell ref="R40:R41"/>
    <mergeCell ref="S40:S41"/>
    <mergeCell ref="T40:T41"/>
    <mergeCell ref="U40:V41"/>
    <mergeCell ref="X43:Y43"/>
    <mergeCell ref="R42:R43"/>
    <mergeCell ref="S42:S43"/>
    <mergeCell ref="T42:T43"/>
    <mergeCell ref="Z37:AA37"/>
    <mergeCell ref="X38:Y38"/>
    <mergeCell ref="Z38:AA39"/>
    <mergeCell ref="X39:Y39"/>
    <mergeCell ref="P55:P56"/>
    <mergeCell ref="Q55:Q56"/>
    <mergeCell ref="B55:B56"/>
    <mergeCell ref="C55:C56"/>
    <mergeCell ref="D55:F55"/>
    <mergeCell ref="G55:I55"/>
    <mergeCell ref="J55:L56"/>
    <mergeCell ref="M55:O55"/>
    <mergeCell ref="B53:B54"/>
    <mergeCell ref="C53:C54"/>
    <mergeCell ref="D53:F53"/>
    <mergeCell ref="G53:I54"/>
    <mergeCell ref="J53:L53"/>
    <mergeCell ref="P53:P54"/>
    <mergeCell ref="Q53:Q54"/>
    <mergeCell ref="M53:O53"/>
    <mergeCell ref="J50:L50"/>
    <mergeCell ref="P42:P43"/>
    <mergeCell ref="J44:L44"/>
    <mergeCell ref="M44:O45"/>
    <mergeCell ref="P44:P45"/>
    <mergeCell ref="J42:L43"/>
    <mergeCell ref="D50:F50"/>
    <mergeCell ref="G50:I50"/>
    <mergeCell ref="Q42:Q43"/>
    <mergeCell ref="B40:B41"/>
    <mergeCell ref="C40:C41"/>
    <mergeCell ref="D40:F40"/>
    <mergeCell ref="G40:I41"/>
    <mergeCell ref="P40:P41"/>
    <mergeCell ref="Q40:Q41"/>
    <mergeCell ref="J40:L40"/>
    <mergeCell ref="M40:O40"/>
    <mergeCell ref="B42:B43"/>
    <mergeCell ref="T38:T39"/>
    <mergeCell ref="U38:V39"/>
    <mergeCell ref="J38:L38"/>
    <mergeCell ref="M38:O38"/>
    <mergeCell ref="P38:P39"/>
    <mergeCell ref="Q38:Q39"/>
    <mergeCell ref="R38:R39"/>
    <mergeCell ref="S38:S39"/>
    <mergeCell ref="B38:B39"/>
    <mergeCell ref="C38:C39"/>
    <mergeCell ref="D38:F39"/>
    <mergeCell ref="G38:I38"/>
    <mergeCell ref="M37:O37"/>
    <mergeCell ref="U37:V37"/>
    <mergeCell ref="W37:Y37"/>
    <mergeCell ref="B33:B34"/>
    <mergeCell ref="C33:C34"/>
    <mergeCell ref="G33:I33"/>
    <mergeCell ref="D33:F33"/>
    <mergeCell ref="U33:V34"/>
    <mergeCell ref="X33:Y33"/>
    <mergeCell ref="B1:AA1"/>
    <mergeCell ref="D4:F4"/>
    <mergeCell ref="G4:I4"/>
    <mergeCell ref="J4:L4"/>
    <mergeCell ref="M4:O4"/>
    <mergeCell ref="U4:V4"/>
    <mergeCell ref="W4:Y4"/>
    <mergeCell ref="Z4:AA4"/>
    <mergeCell ref="B5:B6"/>
    <mergeCell ref="C5:C6"/>
    <mergeCell ref="D5:F6"/>
    <mergeCell ref="G5:I5"/>
    <mergeCell ref="J5:L5"/>
    <mergeCell ref="M5:O5"/>
    <mergeCell ref="P5:P6"/>
    <mergeCell ref="Q5:Q6"/>
    <mergeCell ref="R5:R6"/>
    <mergeCell ref="S5:S6"/>
    <mergeCell ref="T5:T6"/>
    <mergeCell ref="U5:V6"/>
    <mergeCell ref="X5:Y5"/>
    <mergeCell ref="Z5:AA6"/>
    <mergeCell ref="X6:Y6"/>
    <mergeCell ref="B7:B8"/>
    <mergeCell ref="C7:C8"/>
    <mergeCell ref="D7:F7"/>
    <mergeCell ref="G7:I8"/>
    <mergeCell ref="J7:L7"/>
    <mergeCell ref="M7:O7"/>
    <mergeCell ref="P7:P8"/>
    <mergeCell ref="Q7:Q8"/>
    <mergeCell ref="R7:R8"/>
    <mergeCell ref="S7:S8"/>
    <mergeCell ref="T7:T8"/>
    <mergeCell ref="U7:V8"/>
    <mergeCell ref="X7:Y7"/>
    <mergeCell ref="Z7:AA8"/>
    <mergeCell ref="X8:Y8"/>
    <mergeCell ref="B9:B10"/>
    <mergeCell ref="C9:C10"/>
    <mergeCell ref="D9:F9"/>
    <mergeCell ref="G9:I9"/>
    <mergeCell ref="J9:L10"/>
    <mergeCell ref="M9:O9"/>
    <mergeCell ref="P9:P10"/>
    <mergeCell ref="Q9:Q10"/>
    <mergeCell ref="R9:R10"/>
    <mergeCell ref="S9:S10"/>
    <mergeCell ref="T9:T10"/>
    <mergeCell ref="U9:V10"/>
    <mergeCell ref="X9:Y9"/>
    <mergeCell ref="Z9:AA10"/>
    <mergeCell ref="X10:Y10"/>
    <mergeCell ref="B11:B12"/>
    <mergeCell ref="C11:C12"/>
    <mergeCell ref="D11:F11"/>
    <mergeCell ref="G11:I11"/>
    <mergeCell ref="J11:L11"/>
    <mergeCell ref="M11:O12"/>
    <mergeCell ref="P11:P12"/>
    <mergeCell ref="X11:Y11"/>
    <mergeCell ref="Z11:AA12"/>
    <mergeCell ref="X12:Y12"/>
    <mergeCell ref="Q11:Q12"/>
    <mergeCell ref="R11:R12"/>
    <mergeCell ref="S11:S12"/>
    <mergeCell ref="T11:T12"/>
    <mergeCell ref="D15:F15"/>
    <mergeCell ref="G15:I15"/>
    <mergeCell ref="J15:L15"/>
    <mergeCell ref="U11:V12"/>
    <mergeCell ref="M15:O15"/>
    <mergeCell ref="U15:V15"/>
    <mergeCell ref="S16:S17"/>
    <mergeCell ref="B16:B17"/>
    <mergeCell ref="C16:C17"/>
    <mergeCell ref="D16:F17"/>
    <mergeCell ref="G16:I16"/>
    <mergeCell ref="J16:L16"/>
    <mergeCell ref="P16:P17"/>
    <mergeCell ref="Q16:Q17"/>
    <mergeCell ref="M16:O16"/>
    <mergeCell ref="R16:R17"/>
    <mergeCell ref="S18:S19"/>
    <mergeCell ref="B18:B19"/>
    <mergeCell ref="C18:C19"/>
    <mergeCell ref="D18:F18"/>
    <mergeCell ref="G18:I19"/>
    <mergeCell ref="J18:L18"/>
    <mergeCell ref="P18:P19"/>
    <mergeCell ref="Q18:Q19"/>
    <mergeCell ref="M18:O18"/>
    <mergeCell ref="R18:R19"/>
    <mergeCell ref="S20:S21"/>
    <mergeCell ref="B20:B21"/>
    <mergeCell ref="C20:C21"/>
    <mergeCell ref="D20:F20"/>
    <mergeCell ref="G20:I20"/>
    <mergeCell ref="J20:L21"/>
    <mergeCell ref="P20:P21"/>
    <mergeCell ref="Q20:Q21"/>
    <mergeCell ref="M20:O20"/>
    <mergeCell ref="R20:R21"/>
    <mergeCell ref="D26:F26"/>
    <mergeCell ref="G26:I26"/>
    <mergeCell ref="J26:L26"/>
    <mergeCell ref="J29:L29"/>
    <mergeCell ref="J27:L27"/>
    <mergeCell ref="B27:B28"/>
    <mergeCell ref="C27:C28"/>
    <mergeCell ref="D27:F28"/>
    <mergeCell ref="G27:I27"/>
    <mergeCell ref="B29:B30"/>
    <mergeCell ref="C29:C30"/>
    <mergeCell ref="D29:F29"/>
    <mergeCell ref="G29:I30"/>
    <mergeCell ref="B31:B32"/>
    <mergeCell ref="C31:C32"/>
    <mergeCell ref="D31:F31"/>
    <mergeCell ref="G31:I31"/>
    <mergeCell ref="J31:L32"/>
    <mergeCell ref="J33:L33"/>
    <mergeCell ref="D37:F37"/>
    <mergeCell ref="G37:I37"/>
    <mergeCell ref="J37:L37"/>
    <mergeCell ref="B51:B52"/>
    <mergeCell ref="C51:C52"/>
    <mergeCell ref="G51:I51"/>
    <mergeCell ref="D51:F52"/>
    <mergeCell ref="J51:L51"/>
    <mergeCell ref="P51:P52"/>
    <mergeCell ref="Q51:Q52"/>
    <mergeCell ref="M51:O51"/>
    <mergeCell ref="R51:R52"/>
    <mergeCell ref="S51:S52"/>
    <mergeCell ref="T51:T52"/>
    <mergeCell ref="W15:Y15"/>
    <mergeCell ref="T18:T19"/>
    <mergeCell ref="U18:V19"/>
    <mergeCell ref="X18:Y18"/>
    <mergeCell ref="U22:V23"/>
    <mergeCell ref="X22:Y22"/>
    <mergeCell ref="S31:S32"/>
    <mergeCell ref="Z15:AA15"/>
    <mergeCell ref="T16:T17"/>
    <mergeCell ref="U16:V17"/>
    <mergeCell ref="X16:Y16"/>
    <mergeCell ref="Z16:AA17"/>
    <mergeCell ref="X17:Y17"/>
    <mergeCell ref="Z18:AA19"/>
    <mergeCell ref="X19:Y19"/>
    <mergeCell ref="T20:T21"/>
    <mergeCell ref="U20:V21"/>
    <mergeCell ref="X20:Y20"/>
    <mergeCell ref="Z20:AA21"/>
    <mergeCell ref="X21:Y21"/>
    <mergeCell ref="B22:B23"/>
    <mergeCell ref="C22:C23"/>
    <mergeCell ref="D22:F22"/>
    <mergeCell ref="G22:I22"/>
    <mergeCell ref="J22:L22"/>
    <mergeCell ref="M22:O23"/>
    <mergeCell ref="P22:P23"/>
    <mergeCell ref="Q22:Q23"/>
    <mergeCell ref="Z22:AA23"/>
    <mergeCell ref="X23:Y23"/>
    <mergeCell ref="M26:O26"/>
    <mergeCell ref="R22:R23"/>
    <mergeCell ref="S22:S23"/>
    <mergeCell ref="T22:T23"/>
    <mergeCell ref="U26:V26"/>
    <mergeCell ref="W26:Y26"/>
    <mergeCell ref="Z26:AA26"/>
    <mergeCell ref="M27:O27"/>
    <mergeCell ref="S27:S28"/>
    <mergeCell ref="T27:T28"/>
    <mergeCell ref="M29:O29"/>
    <mergeCell ref="S29:S30"/>
    <mergeCell ref="T29:T30"/>
    <mergeCell ref="P27:P28"/>
    <mergeCell ref="Q27:Q28"/>
    <mergeCell ref="R27:R28"/>
    <mergeCell ref="P29:P30"/>
    <mergeCell ref="T31:T32"/>
    <mergeCell ref="S33:S34"/>
    <mergeCell ref="T33:T34"/>
    <mergeCell ref="M33:O34"/>
    <mergeCell ref="M31:O31"/>
    <mergeCell ref="P33:P34"/>
    <mergeCell ref="Q33:Q34"/>
    <mergeCell ref="R33:R34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portrait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9"/>
  <sheetViews>
    <sheetView showGridLines="0" zoomScale="75" zoomScaleNormal="75" workbookViewId="0" topLeftCell="A1">
      <selection activeCell="A4" sqref="A4"/>
    </sheetView>
  </sheetViews>
  <sheetFormatPr defaultColWidth="8.796875" defaultRowHeight="14.25" customHeight="1"/>
  <cols>
    <col min="1" max="1" width="4.8984375" style="2" customWidth="1"/>
    <col min="2" max="2" width="31.09765625" style="62" customWidth="1"/>
    <col min="3" max="5" width="3.69921875" style="2" customWidth="1"/>
    <col min="6" max="6" width="3.69921875" style="63" customWidth="1"/>
    <col min="7" max="8" width="3.69921875" style="2" customWidth="1"/>
    <col min="9" max="9" width="3.69921875" style="63" customWidth="1"/>
    <col min="10" max="11" width="3.69921875" style="2" customWidth="1"/>
    <col min="12" max="12" width="3.69921875" style="63" customWidth="1"/>
    <col min="13" max="29" width="3.69921875" style="2" customWidth="1"/>
    <col min="30" max="30" width="3.69921875" style="64" customWidth="1"/>
    <col min="31" max="32" width="3.69921875" style="65" customWidth="1"/>
    <col min="33" max="33" width="3.69921875" style="64" customWidth="1"/>
    <col min="34" max="34" width="3.69921875" style="66" customWidth="1"/>
    <col min="35" max="35" width="3.69921875" style="65" customWidth="1"/>
    <col min="36" max="36" width="3.69921875" style="64" customWidth="1"/>
    <col min="37" max="37" width="3.69921875" style="66" customWidth="1"/>
    <col min="38" max="39" width="3.69921875" style="65" customWidth="1"/>
    <col min="40" max="40" width="31.09765625" style="67" customWidth="1"/>
    <col min="41" max="16384" width="3.3984375" style="2" customWidth="1"/>
  </cols>
  <sheetData>
    <row r="1" spans="2:40" ht="14.25" customHeight="1">
      <c r="B1" s="185" t="s">
        <v>0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</row>
    <row r="2" spans="2:40" ht="14.25" customHeight="1"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</row>
    <row r="3" spans="2:40" ht="14.25" customHeight="1"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</row>
    <row r="4" spans="1:40" ht="14.25" customHeight="1">
      <c r="A4" s="2" t="s">
        <v>106</v>
      </c>
      <c r="H4" s="186" t="s">
        <v>86</v>
      </c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61"/>
      <c r="W4" s="61"/>
      <c r="X4" s="61"/>
      <c r="AB4" s="64"/>
      <c r="AC4" s="65"/>
      <c r="AD4" s="65"/>
      <c r="AE4" s="64"/>
      <c r="AF4" s="66"/>
      <c r="AG4" s="65"/>
      <c r="AH4" s="64"/>
      <c r="AI4" s="66"/>
      <c r="AJ4" s="65"/>
      <c r="AK4" s="65"/>
      <c r="AL4" s="67"/>
      <c r="AM4" s="2"/>
      <c r="AN4" s="2"/>
    </row>
    <row r="5" spans="8:40" ht="14.25" customHeight="1"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68"/>
      <c r="W5" s="68"/>
      <c r="X5" s="68"/>
      <c r="AB5" s="63"/>
      <c r="AC5" s="65"/>
      <c r="AD5" s="65"/>
      <c r="AE5" s="64"/>
      <c r="AF5" s="66"/>
      <c r="AG5" s="69"/>
      <c r="AH5" s="70"/>
      <c r="AI5" s="66"/>
      <c r="AJ5" s="65"/>
      <c r="AK5" s="65"/>
      <c r="AL5" s="67"/>
      <c r="AM5" s="2"/>
      <c r="AN5" s="2"/>
    </row>
    <row r="6" spans="2:41" ht="14.25" customHeight="1" thickBot="1">
      <c r="B6" s="62" t="s">
        <v>102</v>
      </c>
      <c r="C6"/>
      <c r="D6"/>
      <c r="E6"/>
      <c r="F6"/>
      <c r="G6"/>
      <c r="H6"/>
      <c r="I6"/>
      <c r="J6"/>
      <c r="K6"/>
      <c r="L6"/>
      <c r="M6"/>
      <c r="N6"/>
      <c r="O6"/>
      <c r="S6" s="84"/>
      <c r="T6" s="84"/>
      <c r="U6" s="84"/>
      <c r="V6" s="85"/>
      <c r="W6" s="86"/>
      <c r="X6" s="86"/>
      <c r="Y6" s="86"/>
      <c r="Z6" s="86"/>
      <c r="AA6" s="86"/>
      <c r="AD6" s="2"/>
      <c r="AE6" s="64"/>
      <c r="AF6" s="2"/>
      <c r="AG6" s="2"/>
      <c r="AH6" s="82"/>
      <c r="AI6" s="66"/>
      <c r="AJ6" s="66"/>
      <c r="AK6" s="64"/>
      <c r="AL6" s="66"/>
      <c r="AN6" s="65"/>
      <c r="AO6" s="67"/>
    </row>
    <row r="7" spans="2:41" ht="14.25" customHeight="1" thickBot="1">
      <c r="B7" s="188" t="str">
        <f>'予選リーグ'!C11</f>
        <v>台原レイカーズ</v>
      </c>
      <c r="C7"/>
      <c r="D7"/>
      <c r="E7"/>
      <c r="F7"/>
      <c r="G7" s="4">
        <v>9</v>
      </c>
      <c r="H7"/>
      <c r="I7"/>
      <c r="J7"/>
      <c r="K7"/>
      <c r="L7"/>
      <c r="M7" s="179" t="s">
        <v>24</v>
      </c>
      <c r="N7" s="180"/>
      <c r="O7" s="149" t="str">
        <f>'参加チーム名'!E14</f>
        <v>杉小キャイーンブラザーズ</v>
      </c>
      <c r="P7" s="149"/>
      <c r="Q7" s="149"/>
      <c r="R7" s="149"/>
      <c r="S7" s="149"/>
      <c r="T7" s="149"/>
      <c r="U7" s="150"/>
      <c r="W7" s="84"/>
      <c r="X7" s="84"/>
      <c r="Z7" s="86"/>
      <c r="AA7" s="86"/>
      <c r="AD7" s="2"/>
      <c r="AE7" s="64"/>
      <c r="AF7" s="2"/>
      <c r="AG7" s="2"/>
      <c r="AH7" s="82"/>
      <c r="AI7" s="66"/>
      <c r="AJ7" s="66"/>
      <c r="AK7" s="64"/>
      <c r="AL7" s="66"/>
      <c r="AN7" s="65"/>
      <c r="AO7" s="67"/>
    </row>
    <row r="8" spans="2:41" ht="14.25" customHeight="1" thickBot="1" thickTop="1">
      <c r="B8" s="189"/>
      <c r="C8" s="124"/>
      <c r="D8" s="125"/>
      <c r="E8" s="125"/>
      <c r="F8" s="126"/>
      <c r="G8" s="95"/>
      <c r="H8" s="95"/>
      <c r="I8" s="95"/>
      <c r="J8"/>
      <c r="K8"/>
      <c r="L8"/>
      <c r="M8" s="153"/>
      <c r="N8" s="154"/>
      <c r="O8" s="151"/>
      <c r="P8" s="151"/>
      <c r="Q8" s="151"/>
      <c r="R8" s="151"/>
      <c r="S8" s="151"/>
      <c r="T8" s="151"/>
      <c r="U8" s="152"/>
      <c r="W8" s="60"/>
      <c r="X8" s="60"/>
      <c r="Y8" s="59"/>
      <c r="AD8" s="2"/>
      <c r="AE8" s="82"/>
      <c r="AF8" s="81"/>
      <c r="AG8" s="65"/>
      <c r="AH8" s="64"/>
      <c r="AI8" s="66"/>
      <c r="AJ8" s="65"/>
      <c r="AK8" s="64"/>
      <c r="AL8" s="66"/>
      <c r="AN8" s="65"/>
      <c r="AO8" s="67"/>
    </row>
    <row r="9" spans="3:41" ht="14.25" customHeight="1" thickBot="1">
      <c r="C9" s="95"/>
      <c r="D9" s="95"/>
      <c r="E9" s="95"/>
      <c r="F9" s="127"/>
      <c r="G9" s="119" t="s">
        <v>44</v>
      </c>
      <c r="H9" s="95"/>
      <c r="I9" s="95"/>
      <c r="J9" s="4">
        <v>9</v>
      </c>
      <c r="K9"/>
      <c r="L9"/>
      <c r="M9"/>
      <c r="N9" s="122"/>
      <c r="O9" s="122"/>
      <c r="P9" s="122"/>
      <c r="Q9" s="122"/>
      <c r="R9" s="122"/>
      <c r="S9" s="122"/>
      <c r="T9" s="122"/>
      <c r="U9" s="88"/>
      <c r="V9" s="82"/>
      <c r="W9" s="60"/>
      <c r="X9" s="60"/>
      <c r="Y9" s="59"/>
      <c r="Z9" s="89"/>
      <c r="AA9" s="89"/>
      <c r="AB9" s="81"/>
      <c r="AC9" s="81"/>
      <c r="AD9" s="81"/>
      <c r="AE9" s="82"/>
      <c r="AF9" s="66"/>
      <c r="AG9" s="65"/>
      <c r="AH9" s="64"/>
      <c r="AI9" s="66"/>
      <c r="AJ9" s="65"/>
      <c r="AK9" s="64"/>
      <c r="AL9" s="66"/>
      <c r="AN9" s="65"/>
      <c r="AO9" s="67"/>
    </row>
    <row r="10" spans="2:41" ht="14.25" customHeight="1" thickTop="1">
      <c r="B10" s="62" t="s">
        <v>40</v>
      </c>
      <c r="C10"/>
      <c r="D10"/>
      <c r="E10"/>
      <c r="F10" s="96"/>
      <c r="G10" s="125"/>
      <c r="H10" s="125"/>
      <c r="I10" s="126"/>
      <c r="J10" s="119"/>
      <c r="K10"/>
      <c r="L10"/>
      <c r="M10" s="179" t="s">
        <v>25</v>
      </c>
      <c r="N10" s="180"/>
      <c r="O10" s="181" t="str">
        <f>'参加チーム名'!E19</f>
        <v>Ｐｃｈａｎｓ</v>
      </c>
      <c r="P10" s="181"/>
      <c r="Q10" s="181"/>
      <c r="R10" s="181"/>
      <c r="S10" s="181"/>
      <c r="T10" s="181"/>
      <c r="U10" s="182"/>
      <c r="W10" s="88"/>
      <c r="X10" s="88"/>
      <c r="Y10" s="87"/>
      <c r="Z10" s="89"/>
      <c r="AA10" s="89"/>
      <c r="AB10" s="81"/>
      <c r="AC10" s="81"/>
      <c r="AD10" s="81"/>
      <c r="AE10" s="82"/>
      <c r="AF10" s="66"/>
      <c r="AG10" s="65"/>
      <c r="AH10" s="64"/>
      <c r="AI10" s="66"/>
      <c r="AJ10" s="65"/>
      <c r="AK10" s="64"/>
      <c r="AL10" s="66"/>
      <c r="AN10" s="65"/>
      <c r="AO10" s="67"/>
    </row>
    <row r="11" spans="2:41" ht="14.25" customHeight="1" thickBot="1">
      <c r="B11" s="188" t="str">
        <f>'予選リーグ'!C40</f>
        <v>東仙ＬＳファイターズ</v>
      </c>
      <c r="C11"/>
      <c r="D11"/>
      <c r="E11"/>
      <c r="F11" s="106"/>
      <c r="G11" s="7"/>
      <c r="H11" s="95"/>
      <c r="I11" s="127"/>
      <c r="J11" s="95"/>
      <c r="K11" s="95"/>
      <c r="L11" s="95"/>
      <c r="M11" s="153"/>
      <c r="N11" s="154"/>
      <c r="O11" s="183"/>
      <c r="P11" s="183"/>
      <c r="Q11" s="183"/>
      <c r="R11" s="183"/>
      <c r="S11" s="183"/>
      <c r="T11" s="183"/>
      <c r="U11" s="184"/>
      <c r="Z11" s="89"/>
      <c r="AA11" s="89"/>
      <c r="AB11" s="81"/>
      <c r="AC11" s="81"/>
      <c r="AD11" s="81"/>
      <c r="AE11" s="82"/>
      <c r="AF11" s="66"/>
      <c r="AG11" s="65"/>
      <c r="AH11" s="64"/>
      <c r="AI11" s="66"/>
      <c r="AJ11" s="65"/>
      <c r="AK11" s="64"/>
      <c r="AL11" s="66"/>
      <c r="AN11" s="65"/>
      <c r="AO11" s="67"/>
    </row>
    <row r="12" spans="2:41" ht="14.25" customHeight="1">
      <c r="B12" s="189"/>
      <c r="C12" s="103"/>
      <c r="D12" s="103"/>
      <c r="E12" s="103"/>
      <c r="F12" s="103"/>
      <c r="G12" s="7">
        <v>5</v>
      </c>
      <c r="H12" s="95"/>
      <c r="I12" s="127"/>
      <c r="J12" s="95"/>
      <c r="K12" s="95"/>
      <c r="L12" s="95"/>
      <c r="M12"/>
      <c r="N12"/>
      <c r="O12"/>
      <c r="P12" s="81"/>
      <c r="S12" s="79"/>
      <c r="T12" s="79"/>
      <c r="U12" s="79"/>
      <c r="V12" s="79"/>
      <c r="W12" s="82"/>
      <c r="X12" s="82"/>
      <c r="Y12" s="82"/>
      <c r="Z12" s="82"/>
      <c r="AA12" s="82"/>
      <c r="AB12" s="81"/>
      <c r="AC12" s="81"/>
      <c r="AD12" s="81"/>
      <c r="AE12" s="82"/>
      <c r="AF12" s="81"/>
      <c r="AG12" s="65"/>
      <c r="AH12" s="64"/>
      <c r="AI12" s="66"/>
      <c r="AJ12" s="65"/>
      <c r="AK12" s="64"/>
      <c r="AL12" s="66"/>
      <c r="AN12" s="65"/>
      <c r="AO12" s="67"/>
    </row>
    <row r="13" spans="3:32" ht="14.25" customHeight="1">
      <c r="C13" s="95"/>
      <c r="D13" s="95"/>
      <c r="E13" s="95"/>
      <c r="F13" s="95"/>
      <c r="G13" s="128"/>
      <c r="H13" s="95"/>
      <c r="I13" s="127"/>
      <c r="J13" s="110" t="s">
        <v>17</v>
      </c>
      <c r="K13" s="105"/>
      <c r="L13" s="105"/>
      <c r="M13" s="4">
        <v>4</v>
      </c>
      <c r="N13" s="4">
        <v>5</v>
      </c>
      <c r="O13"/>
      <c r="P13" s="81"/>
      <c r="S13" s="79"/>
      <c r="T13" s="79"/>
      <c r="U13" s="79"/>
      <c r="V13" s="79"/>
      <c r="W13" s="79"/>
      <c r="X13" s="79"/>
      <c r="Y13" s="71"/>
      <c r="Z13" s="71"/>
      <c r="AA13" s="65"/>
      <c r="AB13" s="65"/>
      <c r="AC13" s="65"/>
      <c r="AD13" s="82"/>
      <c r="AE13" s="66"/>
      <c r="AF13" s="66"/>
    </row>
    <row r="14" spans="2:32" ht="14.25" customHeight="1">
      <c r="B14" s="62" t="s">
        <v>84</v>
      </c>
      <c r="C14" s="95"/>
      <c r="D14" s="95"/>
      <c r="E14" s="95"/>
      <c r="F14" s="95"/>
      <c r="G14" s="95"/>
      <c r="H14" s="95"/>
      <c r="I14" s="96"/>
      <c r="J14" s="103"/>
      <c r="K14" s="103"/>
      <c r="L14" s="104"/>
      <c r="M14"/>
      <c r="N14"/>
      <c r="O14"/>
      <c r="P14" s="66"/>
      <c r="S14" s="79"/>
      <c r="T14" s="79"/>
      <c r="U14" s="79"/>
      <c r="W14" s="79"/>
      <c r="X14" s="79"/>
      <c r="Y14" s="71"/>
      <c r="Z14" s="71"/>
      <c r="AA14" s="65"/>
      <c r="AB14" s="65"/>
      <c r="AC14" s="65"/>
      <c r="AD14" s="82"/>
      <c r="AE14" s="66"/>
      <c r="AF14" s="66"/>
    </row>
    <row r="15" spans="2:31" ht="14.25" customHeight="1">
      <c r="B15" s="188" t="str">
        <f>'予選リーグ'!C31</f>
        <v>原小ファイターズ</v>
      </c>
      <c r="C15" s="105"/>
      <c r="D15" s="105"/>
      <c r="E15" s="105"/>
      <c r="F15" s="105"/>
      <c r="G15" s="95" t="s">
        <v>30</v>
      </c>
      <c r="H15" s="95"/>
      <c r="I15" s="96"/>
      <c r="J15" s="95"/>
      <c r="K15" s="95"/>
      <c r="L15" s="96"/>
      <c r="M15"/>
      <c r="N15"/>
      <c r="X15" s="79"/>
      <c r="Y15" s="71"/>
      <c r="Z15" s="71"/>
      <c r="AD15" s="82"/>
      <c r="AE15" s="2"/>
    </row>
    <row r="16" spans="2:32" ht="14.25" customHeight="1">
      <c r="B16" s="189"/>
      <c r="C16"/>
      <c r="D16"/>
      <c r="E16"/>
      <c r="F16" s="104"/>
      <c r="G16" s="95"/>
      <c r="H16" s="95"/>
      <c r="I16" s="96"/>
      <c r="J16" s="95"/>
      <c r="K16" s="95"/>
      <c r="L16" s="96"/>
      <c r="M16" s="119"/>
      <c r="N16"/>
      <c r="X16" s="79"/>
      <c r="AC16" s="82"/>
      <c r="AD16" s="82"/>
      <c r="AE16" s="82"/>
      <c r="AF16" s="82"/>
    </row>
    <row r="17" spans="2:36" ht="14.25" customHeight="1">
      <c r="B17" s="93"/>
      <c r="C17"/>
      <c r="D17"/>
      <c r="E17"/>
      <c r="F17" s="96"/>
      <c r="G17" s="110" t="s">
        <v>59</v>
      </c>
      <c r="H17" s="105"/>
      <c r="I17" s="106"/>
      <c r="J17" s="95"/>
      <c r="K17" s="95"/>
      <c r="L17" s="96"/>
      <c r="M17" s="118"/>
      <c r="N17" s="95"/>
      <c r="P17" s="66"/>
      <c r="Q17" s="66"/>
      <c r="AC17" s="81"/>
      <c r="AD17" s="81"/>
      <c r="AE17" s="81"/>
      <c r="AF17" s="81"/>
      <c r="AI17" s="69"/>
      <c r="AJ17" s="70"/>
    </row>
    <row r="18" spans="2:32" ht="14.25" customHeight="1">
      <c r="B18" s="62" t="s">
        <v>51</v>
      </c>
      <c r="C18" s="95"/>
      <c r="D18" s="95"/>
      <c r="E18" s="95"/>
      <c r="F18" s="127"/>
      <c r="G18"/>
      <c r="H18"/>
      <c r="I18"/>
      <c r="J18" s="7">
        <v>6</v>
      </c>
      <c r="K18" s="95"/>
      <c r="L18" s="96"/>
      <c r="M18" s="118"/>
      <c r="N18" s="95"/>
      <c r="X18" s="92"/>
      <c r="AC18" s="81"/>
      <c r="AD18" s="81"/>
      <c r="AE18" s="81"/>
      <c r="AF18" s="81"/>
    </row>
    <row r="19" spans="2:14" ht="14.25" customHeight="1" thickBot="1">
      <c r="B19" s="188" t="str">
        <f>'予選リーグ'!C18</f>
        <v>アルバルクキッズ</v>
      </c>
      <c r="C19" s="129"/>
      <c r="D19" s="129"/>
      <c r="E19" s="129"/>
      <c r="F19" s="130"/>
      <c r="G19"/>
      <c r="H19"/>
      <c r="I19"/>
      <c r="J19" s="95"/>
      <c r="K19" s="95"/>
      <c r="L19" s="96"/>
      <c r="M19" s="118"/>
      <c r="N19" s="95"/>
    </row>
    <row r="20" spans="2:24" ht="14.25" customHeight="1" thickTop="1">
      <c r="B20" s="189"/>
      <c r="C20" s="118"/>
      <c r="D20" s="95"/>
      <c r="E20" s="95"/>
      <c r="F20" s="95"/>
      <c r="G20" s="95" t="s">
        <v>29</v>
      </c>
      <c r="H20" s="95"/>
      <c r="I20" s="95"/>
      <c r="J20" s="95"/>
      <c r="K20" s="95"/>
      <c r="L20" s="96"/>
      <c r="M20" s="118"/>
      <c r="N20" s="95"/>
      <c r="S20" s="81"/>
      <c r="T20" s="75"/>
      <c r="U20" s="75"/>
      <c r="V20" s="75"/>
      <c r="X20" s="66"/>
    </row>
    <row r="21" spans="3:22" ht="14.25" customHeight="1">
      <c r="C21"/>
      <c r="D21"/>
      <c r="E21"/>
      <c r="F21"/>
      <c r="G21" s="95"/>
      <c r="H21" s="95"/>
      <c r="I21" s="95"/>
      <c r="J21" s="95"/>
      <c r="K21" s="95"/>
      <c r="L21" s="96"/>
      <c r="M21" s="120" t="s">
        <v>19</v>
      </c>
      <c r="N21" s="105"/>
      <c r="O21" s="73"/>
      <c r="P21" s="81">
        <v>1</v>
      </c>
      <c r="Q21" s="81">
        <v>1</v>
      </c>
      <c r="V21" s="75"/>
    </row>
    <row r="22" spans="2:23" ht="14.25" customHeight="1">
      <c r="B22" s="62" t="s">
        <v>85</v>
      </c>
      <c r="C22"/>
      <c r="D22"/>
      <c r="E22"/>
      <c r="F22"/>
      <c r="G22" s="95"/>
      <c r="H22" s="95"/>
      <c r="I22" s="95"/>
      <c r="J22" s="119"/>
      <c r="K22" s="95"/>
      <c r="L22" s="127"/>
      <c r="M22"/>
      <c r="N22" s="95"/>
      <c r="O22" s="77"/>
      <c r="P22" s="97"/>
      <c r="Q22" s="75"/>
      <c r="V22" s="81"/>
      <c r="W22" s="81"/>
    </row>
    <row r="23" spans="2:30" ht="14.25" customHeight="1" thickBot="1">
      <c r="B23" s="188" t="str">
        <f>'予選リーグ'!C42</f>
        <v>Ｐｃｈａｎｓ</v>
      </c>
      <c r="C23"/>
      <c r="D23"/>
      <c r="E23"/>
      <c r="F23"/>
      <c r="G23" s="7">
        <v>9</v>
      </c>
      <c r="H23" s="95"/>
      <c r="I23" s="95"/>
      <c r="J23" s="95"/>
      <c r="K23" s="95"/>
      <c r="L23" s="127"/>
      <c r="M23"/>
      <c r="N23" s="95"/>
      <c r="O23" s="83"/>
      <c r="P23" s="114"/>
      <c r="Q23" s="82"/>
      <c r="V23" s="75"/>
      <c r="W23" s="75"/>
      <c r="AD23" s="63"/>
    </row>
    <row r="24" spans="2:23" ht="14.25" customHeight="1" thickTop="1">
      <c r="B24" s="189"/>
      <c r="C24" s="125"/>
      <c r="D24" s="125"/>
      <c r="E24" s="125"/>
      <c r="F24" s="126"/>
      <c r="G24" s="95"/>
      <c r="H24" s="95"/>
      <c r="I24" s="95"/>
      <c r="J24" s="95"/>
      <c r="K24" s="95"/>
      <c r="L24" s="127"/>
      <c r="M24"/>
      <c r="N24" s="95"/>
      <c r="O24" s="91"/>
      <c r="P24" s="109"/>
      <c r="Q24" s="71"/>
      <c r="V24" s="75"/>
      <c r="W24" s="75"/>
    </row>
    <row r="25" spans="3:23" ht="14.25" customHeight="1" thickBot="1">
      <c r="C25" s="95"/>
      <c r="D25" s="95"/>
      <c r="E25" s="95"/>
      <c r="F25" s="127"/>
      <c r="G25" s="119" t="s">
        <v>15</v>
      </c>
      <c r="H25" s="95"/>
      <c r="I25" s="95"/>
      <c r="J25" s="7">
        <v>8</v>
      </c>
      <c r="K25" s="95"/>
      <c r="L25" s="139"/>
      <c r="N25" s="95"/>
      <c r="O25" s="91"/>
      <c r="P25" s="109"/>
      <c r="Q25" s="79"/>
      <c r="V25" s="75"/>
      <c r="W25" s="75"/>
    </row>
    <row r="26" spans="2:23" ht="14.25" customHeight="1" thickTop="1">
      <c r="B26" s="62" t="s">
        <v>52</v>
      </c>
      <c r="C26" s="95"/>
      <c r="D26" s="95"/>
      <c r="E26" s="95"/>
      <c r="F26" s="96"/>
      <c r="G26" s="125"/>
      <c r="H26" s="125"/>
      <c r="I26" s="126"/>
      <c r="J26" s="95"/>
      <c r="K26" s="95"/>
      <c r="L26" s="139"/>
      <c r="N26" s="95"/>
      <c r="O26" s="91"/>
      <c r="P26" s="109"/>
      <c r="Q26" s="79"/>
      <c r="V26" s="75"/>
      <c r="W26" s="75"/>
    </row>
    <row r="27" spans="2:23" ht="14.25" customHeight="1">
      <c r="B27" s="188" t="str">
        <f>'予選リーグ'!C29</f>
        <v>松陵ヤンキーズ</v>
      </c>
      <c r="C27" s="105"/>
      <c r="D27" s="105"/>
      <c r="E27" s="105"/>
      <c r="F27" s="106"/>
      <c r="G27" s="95"/>
      <c r="H27" s="95"/>
      <c r="I27" s="127"/>
      <c r="J27" s="95"/>
      <c r="K27" s="95"/>
      <c r="L27" s="139"/>
      <c r="N27" s="95"/>
      <c r="O27" s="91"/>
      <c r="P27" s="109"/>
      <c r="Q27" s="79"/>
      <c r="V27" s="75"/>
      <c r="W27" s="75"/>
    </row>
    <row r="28" spans="2:23" ht="14.25" customHeight="1" thickBot="1">
      <c r="B28" s="189"/>
      <c r="C28"/>
      <c r="D28"/>
      <c r="E28"/>
      <c r="F28"/>
      <c r="G28" s="7">
        <v>1</v>
      </c>
      <c r="H28" s="95"/>
      <c r="I28" s="127"/>
      <c r="J28" s="95"/>
      <c r="K28" s="95"/>
      <c r="L28" s="139"/>
      <c r="N28" s="95"/>
      <c r="O28" s="91"/>
      <c r="P28" s="109"/>
      <c r="Q28" s="79"/>
      <c r="V28" s="75"/>
      <c r="W28" s="75"/>
    </row>
    <row r="29" spans="3:23" ht="14.25" customHeight="1" thickBot="1">
      <c r="C29"/>
      <c r="D29"/>
      <c r="E29"/>
      <c r="F29"/>
      <c r="G29" s="95"/>
      <c r="H29" s="95"/>
      <c r="I29" s="127"/>
      <c r="J29" s="133" t="s">
        <v>18</v>
      </c>
      <c r="K29" s="129"/>
      <c r="L29" s="140"/>
      <c r="N29" s="63"/>
      <c r="O29" s="91"/>
      <c r="P29" s="94"/>
      <c r="Q29" s="79"/>
      <c r="R29" s="190" t="s">
        <v>45</v>
      </c>
      <c r="S29" s="191"/>
      <c r="V29" s="75"/>
      <c r="W29" s="75"/>
    </row>
    <row r="30" spans="2:23" ht="14.25" customHeight="1" thickTop="1">
      <c r="B30" s="62" t="s">
        <v>41</v>
      </c>
      <c r="C30"/>
      <c r="D30"/>
      <c r="E30"/>
      <c r="F30"/>
      <c r="G30"/>
      <c r="H30"/>
      <c r="I30" s="96"/>
      <c r="J30"/>
      <c r="K30"/>
      <c r="M30" s="81">
        <v>10</v>
      </c>
      <c r="N30" s="7">
        <v>11</v>
      </c>
      <c r="O30" s="78"/>
      <c r="P30" s="109"/>
      <c r="Q30" s="79"/>
      <c r="R30" s="192"/>
      <c r="S30" s="193"/>
      <c r="V30" s="75"/>
      <c r="W30" s="75"/>
    </row>
    <row r="31" spans="2:22" ht="14.25" customHeight="1">
      <c r="B31" s="188" t="str">
        <f>'予選リーグ'!C5</f>
        <v>大衡ファイターズ</v>
      </c>
      <c r="C31"/>
      <c r="D31"/>
      <c r="E31"/>
      <c r="F31"/>
      <c r="G31" s="4">
        <v>6</v>
      </c>
      <c r="H31"/>
      <c r="I31" s="96"/>
      <c r="J31"/>
      <c r="K31"/>
      <c r="N31" s="95"/>
      <c r="O31" s="78"/>
      <c r="P31" s="109"/>
      <c r="Q31" s="79"/>
      <c r="R31" s="192"/>
      <c r="S31" s="193"/>
      <c r="V31" s="75"/>
    </row>
    <row r="32" spans="2:22" ht="14.25" customHeight="1">
      <c r="B32" s="189"/>
      <c r="C32" s="103"/>
      <c r="D32" s="103"/>
      <c r="E32" s="103"/>
      <c r="F32" s="104"/>
      <c r="G32"/>
      <c r="H32"/>
      <c r="I32" s="96"/>
      <c r="J32"/>
      <c r="K32"/>
      <c r="N32" s="95"/>
      <c r="O32" s="78"/>
      <c r="P32" s="109"/>
      <c r="Q32" s="79"/>
      <c r="R32" s="192"/>
      <c r="S32" s="193"/>
      <c r="V32" s="75"/>
    </row>
    <row r="33" spans="3:22" ht="14.25" customHeight="1">
      <c r="C33" s="95"/>
      <c r="D33" s="95"/>
      <c r="E33" s="95"/>
      <c r="F33" s="96"/>
      <c r="G33" s="110" t="s">
        <v>16</v>
      </c>
      <c r="H33"/>
      <c r="I33" s="106"/>
      <c r="J33"/>
      <c r="K33"/>
      <c r="N33" s="95"/>
      <c r="O33" s="78"/>
      <c r="P33" s="97"/>
      <c r="Q33" s="79"/>
      <c r="R33" s="192"/>
      <c r="S33" s="193"/>
      <c r="V33" s="75"/>
    </row>
    <row r="34" spans="2:22" ht="14.25" customHeight="1">
      <c r="B34" s="62" t="s">
        <v>61</v>
      </c>
      <c r="C34" s="95"/>
      <c r="D34" s="95"/>
      <c r="E34" s="95"/>
      <c r="F34" s="127"/>
      <c r="G34" s="103"/>
      <c r="H34" s="103"/>
      <c r="I34" s="103"/>
      <c r="J34" s="4">
        <v>5</v>
      </c>
      <c r="K34"/>
      <c r="N34" s="95"/>
      <c r="O34" s="78"/>
      <c r="P34" s="97"/>
      <c r="Q34" s="79"/>
      <c r="R34" s="192"/>
      <c r="S34" s="193"/>
      <c r="V34" s="75"/>
    </row>
    <row r="35" spans="2:22" ht="14.25" customHeight="1" thickBot="1">
      <c r="B35" s="188" t="str">
        <f>'予選リーグ'!C16</f>
        <v>Ｇ．Ｔ．Ｏ☆ＡＳＵＣＯＭＥ</v>
      </c>
      <c r="C35" s="129"/>
      <c r="D35" s="129"/>
      <c r="E35" s="129"/>
      <c r="F35" s="130"/>
      <c r="G35" s="95"/>
      <c r="H35" s="95"/>
      <c r="I35" s="95"/>
      <c r="J35"/>
      <c r="K35"/>
      <c r="L35" s="111"/>
      <c r="M35" s="111"/>
      <c r="N35" s="95"/>
      <c r="O35" s="78"/>
      <c r="P35" s="109"/>
      <c r="Q35" s="79"/>
      <c r="R35" s="192"/>
      <c r="S35" s="193"/>
      <c r="V35" s="75"/>
    </row>
    <row r="36" spans="2:29" ht="14.25" customHeight="1" thickTop="1">
      <c r="B36" s="189"/>
      <c r="C36"/>
      <c r="D36"/>
      <c r="E36"/>
      <c r="F36"/>
      <c r="G36" s="7">
        <v>10</v>
      </c>
      <c r="H36" s="95"/>
      <c r="I36" s="95"/>
      <c r="J36" s="119"/>
      <c r="K36"/>
      <c r="L36" s="111"/>
      <c r="M36" s="111"/>
      <c r="N36" s="95"/>
      <c r="P36" s="97"/>
      <c r="Q36" s="79"/>
      <c r="R36" s="192"/>
      <c r="S36" s="193"/>
      <c r="AB36" s="82"/>
      <c r="AC36" s="82"/>
    </row>
    <row r="37" spans="3:41" ht="14.25" customHeight="1" thickBot="1">
      <c r="C37"/>
      <c r="D37"/>
      <c r="E37"/>
      <c r="F37"/>
      <c r="G37" s="95"/>
      <c r="H37" s="95"/>
      <c r="I37" s="95"/>
      <c r="J37" s="95"/>
      <c r="K37" s="95"/>
      <c r="L37" s="111"/>
      <c r="M37" s="111"/>
      <c r="N37" s="95"/>
      <c r="P37" s="147" t="s">
        <v>21</v>
      </c>
      <c r="Q37" s="148"/>
      <c r="R37" s="192"/>
      <c r="S37" s="193"/>
      <c r="AD37" s="2"/>
      <c r="AE37" s="64"/>
      <c r="AG37" s="65"/>
      <c r="AH37" s="64"/>
      <c r="AI37" s="66"/>
      <c r="AJ37" s="65"/>
      <c r="AK37" s="64"/>
      <c r="AL37" s="66"/>
      <c r="AN37" s="65"/>
      <c r="AO37" s="67"/>
    </row>
    <row r="38" spans="2:41" ht="14.25" customHeight="1" thickTop="1">
      <c r="B38" s="62" t="s">
        <v>103</v>
      </c>
      <c r="C38"/>
      <c r="D38"/>
      <c r="E38"/>
      <c r="F38"/>
      <c r="G38" s="95"/>
      <c r="H38" s="95"/>
      <c r="I38" s="95"/>
      <c r="J38" s="95"/>
      <c r="K38" s="95"/>
      <c r="L38" s="99"/>
      <c r="M38" s="99"/>
      <c r="N38" s="95"/>
      <c r="O38" s="135"/>
      <c r="R38" s="192"/>
      <c r="S38" s="193"/>
      <c r="AD38" s="2"/>
      <c r="AE38" s="64"/>
      <c r="AG38" s="65"/>
      <c r="AH38" s="64"/>
      <c r="AI38" s="66"/>
      <c r="AJ38" s="65"/>
      <c r="AK38" s="64"/>
      <c r="AL38" s="66"/>
      <c r="AN38" s="65"/>
      <c r="AO38" s="67"/>
    </row>
    <row r="39" spans="2:41" ht="14.25" customHeight="1" thickBot="1">
      <c r="B39" s="231" t="str">
        <f>'予選リーグ'!C27</f>
        <v>館ジャングルー</v>
      </c>
      <c r="C39" s="118"/>
      <c r="D39" s="95"/>
      <c r="E39" s="95"/>
      <c r="F39" s="95"/>
      <c r="G39" s="95" t="s">
        <v>29</v>
      </c>
      <c r="H39" s="95"/>
      <c r="I39" s="95"/>
      <c r="J39" s="95"/>
      <c r="K39" s="95"/>
      <c r="L39" s="99"/>
      <c r="M39" s="99"/>
      <c r="N39" s="95"/>
      <c r="O39" s="135"/>
      <c r="R39" s="192"/>
      <c r="S39" s="193"/>
      <c r="Y39" s="75"/>
      <c r="Z39" s="75"/>
      <c r="AA39" s="75"/>
      <c r="AD39" s="2"/>
      <c r="AE39" s="64"/>
      <c r="AG39" s="65"/>
      <c r="AH39" s="64"/>
      <c r="AI39" s="66"/>
      <c r="AJ39" s="65"/>
      <c r="AK39" s="64"/>
      <c r="AL39" s="66"/>
      <c r="AN39" s="65"/>
      <c r="AO39" s="67"/>
    </row>
    <row r="40" spans="2:41" ht="14.25" customHeight="1" thickTop="1">
      <c r="B40" s="232"/>
      <c r="C40" s="125"/>
      <c r="D40" s="125"/>
      <c r="E40" s="125"/>
      <c r="F40" s="126"/>
      <c r="G40" s="95"/>
      <c r="H40" s="95"/>
      <c r="I40" s="95"/>
      <c r="J40" s="95"/>
      <c r="K40" s="95"/>
      <c r="L40" s="99"/>
      <c r="M40" s="99"/>
      <c r="N40" s="95"/>
      <c r="O40" s="135"/>
      <c r="R40" s="192"/>
      <c r="S40" s="193"/>
      <c r="Y40" s="75"/>
      <c r="Z40" s="75"/>
      <c r="AA40" s="75"/>
      <c r="AD40" s="2"/>
      <c r="AE40" s="64"/>
      <c r="AG40" s="65"/>
      <c r="AH40" s="64"/>
      <c r="AI40" s="66"/>
      <c r="AJ40" s="65"/>
      <c r="AK40" s="64"/>
      <c r="AL40" s="66"/>
      <c r="AN40" s="65"/>
      <c r="AO40" s="67"/>
    </row>
    <row r="41" spans="3:41" ht="14.25" customHeight="1" thickBot="1">
      <c r="C41" s="95"/>
      <c r="D41" s="95"/>
      <c r="E41" s="95"/>
      <c r="F41" s="127"/>
      <c r="G41" s="119" t="s">
        <v>60</v>
      </c>
      <c r="H41" s="95"/>
      <c r="I41" s="95"/>
      <c r="J41" s="7">
        <v>10</v>
      </c>
      <c r="K41" s="95"/>
      <c r="L41" s="99"/>
      <c r="M41" s="99"/>
      <c r="N41" s="95"/>
      <c r="O41" s="135"/>
      <c r="R41" s="192"/>
      <c r="S41" s="193"/>
      <c r="Y41" s="81"/>
      <c r="Z41" s="81"/>
      <c r="AA41" s="81"/>
      <c r="AD41" s="2"/>
      <c r="AE41" s="64"/>
      <c r="AG41" s="65"/>
      <c r="AH41" s="64"/>
      <c r="AI41" s="66"/>
      <c r="AJ41" s="65"/>
      <c r="AK41" s="64"/>
      <c r="AL41" s="66"/>
      <c r="AN41" s="65"/>
      <c r="AO41" s="67"/>
    </row>
    <row r="42" spans="2:41" ht="14.25" customHeight="1" thickTop="1">
      <c r="B42" s="62" t="s">
        <v>38</v>
      </c>
      <c r="C42"/>
      <c r="D42"/>
      <c r="E42"/>
      <c r="F42" s="96"/>
      <c r="G42" s="132"/>
      <c r="H42" s="125"/>
      <c r="I42" s="126"/>
      <c r="J42" s="95"/>
      <c r="K42" s="95"/>
      <c r="L42" s="99"/>
      <c r="M42" s="119"/>
      <c r="N42" s="95"/>
      <c r="O42" s="135"/>
      <c r="R42" s="192"/>
      <c r="S42" s="193"/>
      <c r="Y42" s="71"/>
      <c r="Z42" s="71"/>
      <c r="AA42" s="71"/>
      <c r="AD42" s="2"/>
      <c r="AE42" s="64"/>
      <c r="AG42" s="81"/>
      <c r="AH42" s="82"/>
      <c r="AI42" s="66"/>
      <c r="AJ42" s="65"/>
      <c r="AK42" s="64"/>
      <c r="AL42" s="66"/>
      <c r="AN42" s="65"/>
      <c r="AO42" s="67"/>
    </row>
    <row r="43" spans="2:41" ht="14.25" customHeight="1">
      <c r="B43" s="188" t="str">
        <f>'予選リーグ'!C22</f>
        <v>夢憧児忍天心(ﾄﾞﾘｰﾑｷｯｽﾞｽｶｲﾊｰﾂ)</v>
      </c>
      <c r="C43"/>
      <c r="D43"/>
      <c r="E43"/>
      <c r="F43" s="106"/>
      <c r="G43" s="95"/>
      <c r="H43" s="95"/>
      <c r="I43" s="127"/>
      <c r="J43" s="95"/>
      <c r="K43" s="95"/>
      <c r="L43" s="95"/>
      <c r="M43" s="95"/>
      <c r="N43" s="95"/>
      <c r="O43" s="127"/>
      <c r="R43" s="192"/>
      <c r="S43" s="193"/>
      <c r="Y43" s="86"/>
      <c r="Z43" s="86"/>
      <c r="AA43" s="86"/>
      <c r="AB43" s="65"/>
      <c r="AC43" s="65"/>
      <c r="AD43" s="65"/>
      <c r="AE43" s="64"/>
      <c r="AF43" s="2"/>
      <c r="AG43" s="2"/>
      <c r="AH43" s="82"/>
      <c r="AI43" s="66"/>
      <c r="AJ43" s="66"/>
      <c r="AK43" s="64"/>
      <c r="AL43" s="66"/>
      <c r="AN43" s="65"/>
      <c r="AO43" s="67"/>
    </row>
    <row r="44" spans="2:41" ht="14.25" customHeight="1">
      <c r="B44" s="189"/>
      <c r="C44" s="103"/>
      <c r="D44" s="103"/>
      <c r="E44" s="103"/>
      <c r="F44" s="103"/>
      <c r="G44" s="95" t="s">
        <v>30</v>
      </c>
      <c r="H44" s="95"/>
      <c r="I44" s="127"/>
      <c r="J44" s="95"/>
      <c r="K44" s="95"/>
      <c r="L44" s="95"/>
      <c r="M44" s="95"/>
      <c r="N44" s="95"/>
      <c r="O44" s="127"/>
      <c r="R44" s="192"/>
      <c r="S44" s="193"/>
      <c r="Y44" s="86"/>
      <c r="Z44" s="86"/>
      <c r="AA44" s="86"/>
      <c r="AD44" s="2"/>
      <c r="AE44" s="64"/>
      <c r="AF44" s="2"/>
      <c r="AG44" s="2"/>
      <c r="AH44" s="82"/>
      <c r="AI44" s="66"/>
      <c r="AJ44" s="66"/>
      <c r="AK44" s="64"/>
      <c r="AL44" s="66"/>
      <c r="AN44" s="65"/>
      <c r="AO44" s="67"/>
    </row>
    <row r="45" spans="3:41" ht="14.25" customHeight="1">
      <c r="C45" s="95"/>
      <c r="D45" s="95"/>
      <c r="E45" s="95"/>
      <c r="F45" s="95"/>
      <c r="G45" s="119"/>
      <c r="H45" s="95"/>
      <c r="I45" s="127"/>
      <c r="J45" s="110" t="s">
        <v>35</v>
      </c>
      <c r="K45" s="105"/>
      <c r="L45" s="105"/>
      <c r="M45" s="7">
        <v>0</v>
      </c>
      <c r="N45" s="7">
        <v>0</v>
      </c>
      <c r="O45" s="127"/>
      <c r="R45" s="192"/>
      <c r="S45" s="193"/>
      <c r="Z45" s="86"/>
      <c r="AA45" s="86"/>
      <c r="AD45" s="2"/>
      <c r="AE45" s="64"/>
      <c r="AF45" s="2"/>
      <c r="AG45" s="2"/>
      <c r="AH45" s="82"/>
      <c r="AI45" s="66"/>
      <c r="AJ45" s="66"/>
      <c r="AK45" s="64"/>
      <c r="AL45" s="66"/>
      <c r="AN45" s="65"/>
      <c r="AO45" s="67"/>
    </row>
    <row r="46" spans="2:41" ht="14.25" customHeight="1" thickBot="1">
      <c r="B46" s="62" t="s">
        <v>81</v>
      </c>
      <c r="C46" s="95"/>
      <c r="D46" s="95"/>
      <c r="E46" s="95"/>
      <c r="F46" s="95"/>
      <c r="G46" s="95"/>
      <c r="H46" s="95"/>
      <c r="I46" s="96"/>
      <c r="J46" s="103"/>
      <c r="K46" s="103"/>
      <c r="L46" s="104"/>
      <c r="M46" s="95"/>
      <c r="N46" s="95"/>
      <c r="O46" s="127"/>
      <c r="R46" s="194"/>
      <c r="S46" s="195"/>
      <c r="Y46" s="59"/>
      <c r="AD46" s="2"/>
      <c r="AE46" s="82"/>
      <c r="AF46" s="81"/>
      <c r="AG46" s="65"/>
      <c r="AH46" s="64"/>
      <c r="AI46" s="66"/>
      <c r="AJ46" s="65"/>
      <c r="AK46" s="64"/>
      <c r="AL46" s="66"/>
      <c r="AN46" s="65"/>
      <c r="AO46" s="67"/>
    </row>
    <row r="47" spans="2:41" ht="14.25" customHeight="1" thickBot="1">
      <c r="B47" s="188" t="str">
        <f>'予選リーグ'!C7</f>
        <v>月見レッドアーマーズ</v>
      </c>
      <c r="C47" s="95"/>
      <c r="D47" s="95"/>
      <c r="E47" s="95"/>
      <c r="F47" s="95"/>
      <c r="G47" s="7">
        <v>11</v>
      </c>
      <c r="H47" s="95"/>
      <c r="I47" s="96"/>
      <c r="J47" s="95"/>
      <c r="K47" s="95"/>
      <c r="L47" s="96"/>
      <c r="M47" s="95"/>
      <c r="N47" s="95"/>
      <c r="O47" s="127"/>
      <c r="Y47" s="59"/>
      <c r="Z47" s="89"/>
      <c r="AA47" s="89"/>
      <c r="AB47" s="111"/>
      <c r="AC47" s="113"/>
      <c r="AD47" s="81"/>
      <c r="AE47" s="82"/>
      <c r="AF47" s="66"/>
      <c r="AG47" s="65"/>
      <c r="AH47" s="64"/>
      <c r="AI47" s="66"/>
      <c r="AJ47" s="65"/>
      <c r="AK47" s="64"/>
      <c r="AL47" s="66"/>
      <c r="AN47" s="65"/>
      <c r="AO47" s="67"/>
    </row>
    <row r="48" spans="2:41" ht="14.25" customHeight="1" thickTop="1">
      <c r="B48" s="189"/>
      <c r="C48" s="125"/>
      <c r="D48" s="125"/>
      <c r="E48" s="125"/>
      <c r="F48" s="126"/>
      <c r="G48" s="95"/>
      <c r="H48" s="95"/>
      <c r="I48" s="96"/>
      <c r="J48" s="119"/>
      <c r="K48" s="95"/>
      <c r="L48" s="96"/>
      <c r="M48" s="95"/>
      <c r="N48" s="95"/>
      <c r="O48" s="127"/>
      <c r="Y48" s="87"/>
      <c r="Z48" s="89"/>
      <c r="AA48" s="89"/>
      <c r="AB48" s="113"/>
      <c r="AC48" s="113"/>
      <c r="AD48" s="81"/>
      <c r="AE48" s="82"/>
      <c r="AF48" s="66"/>
      <c r="AG48" s="65"/>
      <c r="AH48" s="64"/>
      <c r="AI48" s="66"/>
      <c r="AJ48" s="65"/>
      <c r="AK48" s="64"/>
      <c r="AL48" s="66"/>
      <c r="AN48" s="65"/>
      <c r="AO48" s="67"/>
    </row>
    <row r="49" spans="2:41" ht="14.25" customHeight="1">
      <c r="B49" s="93"/>
      <c r="C49" s="95"/>
      <c r="D49" s="95"/>
      <c r="E49" s="95"/>
      <c r="F49" s="127"/>
      <c r="G49" s="110" t="s">
        <v>11</v>
      </c>
      <c r="H49" s="105"/>
      <c r="I49" s="106"/>
      <c r="J49" s="95"/>
      <c r="K49" s="95"/>
      <c r="L49" s="96"/>
      <c r="M49" s="95"/>
      <c r="N49" s="95"/>
      <c r="O49" s="127"/>
      <c r="Z49" s="89"/>
      <c r="AA49" s="89"/>
      <c r="AB49" s="113"/>
      <c r="AC49" s="113"/>
      <c r="AD49" s="81"/>
      <c r="AE49" s="82"/>
      <c r="AF49" s="66"/>
      <c r="AG49" s="65"/>
      <c r="AH49" s="64"/>
      <c r="AI49" s="66"/>
      <c r="AJ49" s="65"/>
      <c r="AK49" s="64"/>
      <c r="AL49" s="66"/>
      <c r="AN49" s="65"/>
      <c r="AO49" s="67"/>
    </row>
    <row r="50" spans="2:41" ht="14.25" customHeight="1">
      <c r="B50" s="62" t="s">
        <v>53</v>
      </c>
      <c r="C50"/>
      <c r="D50"/>
      <c r="E50"/>
      <c r="F50" s="96"/>
      <c r="G50" s="108"/>
      <c r="H50" s="103"/>
      <c r="I50" s="103"/>
      <c r="J50" s="7">
        <v>8</v>
      </c>
      <c r="K50" s="95"/>
      <c r="L50" s="96"/>
      <c r="M50" s="95"/>
      <c r="N50" s="95"/>
      <c r="O50" s="127"/>
      <c r="X50" s="82"/>
      <c r="Y50" s="82"/>
      <c r="Z50" s="82"/>
      <c r="AA50" s="82"/>
      <c r="AB50" s="113"/>
      <c r="AC50" s="113"/>
      <c r="AD50" s="81"/>
      <c r="AE50" s="82"/>
      <c r="AF50" s="81"/>
      <c r="AG50" s="65"/>
      <c r="AH50" s="64"/>
      <c r="AI50" s="66"/>
      <c r="AJ50" s="65"/>
      <c r="AK50" s="64"/>
      <c r="AL50" s="66"/>
      <c r="AN50" s="65"/>
      <c r="AO50" s="67"/>
    </row>
    <row r="51" spans="2:41" ht="14.25" customHeight="1">
      <c r="B51" s="188" t="str">
        <f>'予選リーグ'!C44</f>
        <v>岩沼西ファイターズ</v>
      </c>
      <c r="C51" s="107"/>
      <c r="D51" s="105"/>
      <c r="E51" s="105"/>
      <c r="F51" s="106"/>
      <c r="G51" s="118"/>
      <c r="H51" s="95"/>
      <c r="I51" s="95"/>
      <c r="J51" s="95"/>
      <c r="K51" s="95"/>
      <c r="L51" s="96"/>
      <c r="M51" s="95"/>
      <c r="N51" s="95"/>
      <c r="O51" s="127"/>
      <c r="X51" s="79"/>
      <c r="Y51" s="79"/>
      <c r="Z51" s="71"/>
      <c r="AA51" s="71"/>
      <c r="AB51" s="113"/>
      <c r="AC51" s="113"/>
      <c r="AD51" s="65"/>
      <c r="AE51" s="82"/>
      <c r="AF51" s="66"/>
      <c r="AG51" s="66"/>
      <c r="AH51" s="64"/>
      <c r="AI51" s="66"/>
      <c r="AJ51" s="65"/>
      <c r="AK51" s="64"/>
      <c r="AL51" s="66"/>
      <c r="AN51" s="65"/>
      <c r="AO51" s="67"/>
    </row>
    <row r="52" spans="2:32" ht="14.25" customHeight="1">
      <c r="B52" s="189"/>
      <c r="C52"/>
      <c r="D52"/>
      <c r="E52"/>
      <c r="F52"/>
      <c r="G52" s="4">
        <v>5</v>
      </c>
      <c r="H52"/>
      <c r="I52"/>
      <c r="J52" s="95"/>
      <c r="K52" s="95"/>
      <c r="L52" s="96"/>
      <c r="M52" s="95"/>
      <c r="N52" s="95"/>
      <c r="O52" s="127"/>
      <c r="X52" s="79"/>
      <c r="Y52" s="71"/>
      <c r="Z52" s="71"/>
      <c r="AA52" s="65"/>
      <c r="AB52" s="113"/>
      <c r="AC52" s="113"/>
      <c r="AD52" s="82"/>
      <c r="AE52" s="66"/>
      <c r="AF52" s="66"/>
    </row>
    <row r="53" spans="3:31" ht="14.25" customHeight="1" thickBot="1">
      <c r="C53"/>
      <c r="D53"/>
      <c r="E53"/>
      <c r="F53"/>
      <c r="G53"/>
      <c r="H53"/>
      <c r="I53"/>
      <c r="J53" s="95"/>
      <c r="K53" s="95"/>
      <c r="L53" s="96"/>
      <c r="M53" s="133" t="s">
        <v>36</v>
      </c>
      <c r="N53" s="129"/>
      <c r="O53" s="130"/>
      <c r="X53" s="79"/>
      <c r="Y53" s="71"/>
      <c r="Z53" s="71"/>
      <c r="AB53" s="113"/>
      <c r="AC53" s="113"/>
      <c r="AD53" s="82"/>
      <c r="AE53" s="2"/>
    </row>
    <row r="54" spans="2:31" ht="14.25" customHeight="1" thickTop="1">
      <c r="B54" s="62" t="s">
        <v>50</v>
      </c>
      <c r="C54"/>
      <c r="D54"/>
      <c r="E54"/>
      <c r="F54"/>
      <c r="G54"/>
      <c r="H54"/>
      <c r="I54"/>
      <c r="J54" s="95"/>
      <c r="K54" s="95"/>
      <c r="L54" s="127"/>
      <c r="M54"/>
      <c r="N54"/>
      <c r="O54"/>
      <c r="P54" s="81">
        <v>10</v>
      </c>
      <c r="Q54" s="81">
        <v>10</v>
      </c>
      <c r="X54" s="79"/>
      <c r="Y54" s="71"/>
      <c r="Z54" s="71"/>
      <c r="AB54" s="113"/>
      <c r="AC54" s="113"/>
      <c r="AD54" s="82"/>
      <c r="AE54" s="2"/>
    </row>
    <row r="55" spans="2:31" ht="14.25" customHeight="1">
      <c r="B55" s="188" t="str">
        <f>'予選リーグ'!C9</f>
        <v>荒町朝練ファイターズＡ</v>
      </c>
      <c r="C55"/>
      <c r="D55"/>
      <c r="E55"/>
      <c r="F55" s="105"/>
      <c r="G55" s="4">
        <v>4</v>
      </c>
      <c r="H55"/>
      <c r="I55"/>
      <c r="J55" s="95"/>
      <c r="K55" s="95"/>
      <c r="L55" s="127"/>
      <c r="M55"/>
      <c r="N55"/>
      <c r="O55"/>
      <c r="X55" s="79"/>
      <c r="Y55" s="71"/>
      <c r="Z55" s="71"/>
      <c r="AB55" s="113"/>
      <c r="AC55" s="113"/>
      <c r="AD55" s="82"/>
      <c r="AE55" s="2"/>
    </row>
    <row r="56" spans="2:31" ht="14.25" customHeight="1">
      <c r="B56" s="189"/>
      <c r="C56" s="108"/>
      <c r="D56" s="103"/>
      <c r="E56" s="103"/>
      <c r="F56" s="104"/>
      <c r="G56"/>
      <c r="H56"/>
      <c r="I56"/>
      <c r="J56" s="95"/>
      <c r="K56" s="95"/>
      <c r="L56" s="127"/>
      <c r="M56"/>
      <c r="N56"/>
      <c r="O56"/>
      <c r="X56" s="79"/>
      <c r="Y56" s="71"/>
      <c r="Z56" s="71"/>
      <c r="AB56" s="113"/>
      <c r="AC56" s="113"/>
      <c r="AD56" s="82"/>
      <c r="AE56" s="2"/>
    </row>
    <row r="57" spans="2:31" ht="14.25" customHeight="1">
      <c r="B57" s="93"/>
      <c r="C57"/>
      <c r="D57"/>
      <c r="E57"/>
      <c r="F57" s="96"/>
      <c r="G57" s="110" t="s">
        <v>12</v>
      </c>
      <c r="H57"/>
      <c r="I57"/>
      <c r="J57" s="7">
        <v>0</v>
      </c>
      <c r="K57" s="95"/>
      <c r="L57" s="127"/>
      <c r="M57"/>
      <c r="N57"/>
      <c r="O57"/>
      <c r="X57" s="79"/>
      <c r="Y57" s="71"/>
      <c r="Z57" s="71"/>
      <c r="AB57" s="113"/>
      <c r="AC57" s="113"/>
      <c r="AD57" s="82"/>
      <c r="AE57" s="2"/>
    </row>
    <row r="58" spans="2:31" ht="14.25" customHeight="1">
      <c r="B58" s="62" t="s">
        <v>82</v>
      </c>
      <c r="C58" s="95"/>
      <c r="D58" s="95"/>
      <c r="E58" s="95"/>
      <c r="F58" s="127"/>
      <c r="G58" s="103"/>
      <c r="H58" s="103"/>
      <c r="I58" s="104"/>
      <c r="J58" s="95"/>
      <c r="K58" s="95"/>
      <c r="L58" s="127"/>
      <c r="M58"/>
      <c r="N58"/>
      <c r="O58"/>
      <c r="X58" s="79"/>
      <c r="Y58" s="71"/>
      <c r="Z58" s="71"/>
      <c r="AB58" s="113"/>
      <c r="AC58" s="113"/>
      <c r="AD58" s="82"/>
      <c r="AE58" s="2"/>
    </row>
    <row r="59" spans="2:31" ht="14.25" customHeight="1" thickBot="1">
      <c r="B59" s="188" t="str">
        <f>'予選リーグ'!C20</f>
        <v>面瀬っ子ファイターズ</v>
      </c>
      <c r="C59" s="131"/>
      <c r="D59" s="129"/>
      <c r="E59" s="129"/>
      <c r="F59" s="130"/>
      <c r="G59" s="95"/>
      <c r="H59" s="95"/>
      <c r="I59" s="96"/>
      <c r="J59" s="95"/>
      <c r="K59" s="95"/>
      <c r="L59" s="127"/>
      <c r="M59"/>
      <c r="N59"/>
      <c r="X59" s="79"/>
      <c r="Y59" s="71"/>
      <c r="Z59" s="71"/>
      <c r="AB59" s="113"/>
      <c r="AC59" s="113"/>
      <c r="AD59" s="82"/>
      <c r="AE59" s="2"/>
    </row>
    <row r="60" spans="2:31" ht="14.25" customHeight="1" thickTop="1">
      <c r="B60" s="189"/>
      <c r="C60"/>
      <c r="D60"/>
      <c r="E60"/>
      <c r="F60"/>
      <c r="G60" s="7">
        <v>9</v>
      </c>
      <c r="H60" s="95"/>
      <c r="I60" s="96"/>
      <c r="J60" s="95"/>
      <c r="K60" s="95"/>
      <c r="L60" s="127"/>
      <c r="M60"/>
      <c r="N60"/>
      <c r="X60" s="79"/>
      <c r="Y60" s="71"/>
      <c r="Z60" s="71"/>
      <c r="AB60" s="113"/>
      <c r="AC60" s="113"/>
      <c r="AD60" s="82"/>
      <c r="AE60" s="2"/>
    </row>
    <row r="61" spans="3:31" ht="14.25" customHeight="1" thickBot="1">
      <c r="C61"/>
      <c r="D61"/>
      <c r="E61"/>
      <c r="F61"/>
      <c r="G61" s="95"/>
      <c r="H61" s="95"/>
      <c r="I61" s="96"/>
      <c r="J61" s="133" t="s">
        <v>14</v>
      </c>
      <c r="K61" s="129"/>
      <c r="L61" s="130"/>
      <c r="M61"/>
      <c r="N61"/>
      <c r="O61" s="122"/>
      <c r="P61" s="122"/>
      <c r="Q61" s="122"/>
      <c r="R61" s="122"/>
      <c r="S61" s="122"/>
      <c r="T61" s="122"/>
      <c r="U61" s="122"/>
      <c r="V61" s="88"/>
      <c r="W61" s="82"/>
      <c r="X61" s="79"/>
      <c r="Y61" s="71"/>
      <c r="Z61" s="71"/>
      <c r="AB61" s="113"/>
      <c r="AC61" s="113"/>
      <c r="AD61" s="82"/>
      <c r="AE61" s="2"/>
    </row>
    <row r="62" spans="2:31" ht="14.25" customHeight="1" thickTop="1">
      <c r="B62" s="62" t="s">
        <v>39</v>
      </c>
      <c r="C62"/>
      <c r="D62"/>
      <c r="E62"/>
      <c r="F62"/>
      <c r="G62" s="95"/>
      <c r="H62" s="95"/>
      <c r="I62" s="127"/>
      <c r="J62"/>
      <c r="K62"/>
      <c r="L62"/>
      <c r="M62" s="4">
        <v>12</v>
      </c>
      <c r="N62" s="4">
        <v>11</v>
      </c>
      <c r="X62" s="79"/>
      <c r="Y62" s="71"/>
      <c r="Z62" s="71"/>
      <c r="AB62" s="113"/>
      <c r="AC62" s="113"/>
      <c r="AD62" s="82"/>
      <c r="AE62" s="2"/>
    </row>
    <row r="63" spans="2:31" ht="14.25" customHeight="1">
      <c r="B63" s="188" t="str">
        <f>'予選リーグ'!C33</f>
        <v>栗生ファイターズ</v>
      </c>
      <c r="C63"/>
      <c r="D63"/>
      <c r="E63"/>
      <c r="F63" s="105"/>
      <c r="G63" s="7">
        <v>0</v>
      </c>
      <c r="H63" s="95"/>
      <c r="I63" s="127"/>
      <c r="J63"/>
      <c r="K63"/>
      <c r="L63"/>
      <c r="M63"/>
      <c r="N63"/>
      <c r="X63" s="79"/>
      <c r="Y63" s="71"/>
      <c r="Z63" s="71"/>
      <c r="AB63" s="113"/>
      <c r="AC63" s="113"/>
      <c r="AD63" s="82"/>
      <c r="AE63" s="2"/>
    </row>
    <row r="64" spans="2:31" ht="14.25" customHeight="1">
      <c r="B64" s="189"/>
      <c r="C64" s="108"/>
      <c r="D64" s="103"/>
      <c r="E64" s="103"/>
      <c r="F64" s="104"/>
      <c r="G64" s="95"/>
      <c r="H64" s="95"/>
      <c r="I64" s="127"/>
      <c r="J64"/>
      <c r="K64"/>
      <c r="L64"/>
      <c r="M64"/>
      <c r="N64"/>
      <c r="O64"/>
      <c r="X64" s="79"/>
      <c r="Y64" s="71"/>
      <c r="Z64" s="71"/>
      <c r="AB64" s="113"/>
      <c r="AC64" s="113"/>
      <c r="AD64" s="82"/>
      <c r="AE64" s="2"/>
    </row>
    <row r="65" spans="2:31" ht="14.25" customHeight="1" thickBot="1">
      <c r="B65" s="93"/>
      <c r="C65"/>
      <c r="D65"/>
      <c r="E65"/>
      <c r="F65" s="96"/>
      <c r="G65" s="133" t="s">
        <v>13</v>
      </c>
      <c r="H65" s="129"/>
      <c r="I65" s="130"/>
      <c r="J65"/>
      <c r="K65"/>
      <c r="L65"/>
      <c r="M65"/>
      <c r="N65"/>
      <c r="O65"/>
      <c r="X65" s="79"/>
      <c r="Y65" s="71"/>
      <c r="Z65" s="71"/>
      <c r="AB65" s="113"/>
      <c r="AC65" s="113"/>
      <c r="AD65" s="82"/>
      <c r="AE65" s="2"/>
    </row>
    <row r="66" spans="2:31" ht="14.25" customHeight="1" thickTop="1">
      <c r="B66" s="62" t="s">
        <v>104</v>
      </c>
      <c r="C66" s="95"/>
      <c r="D66" s="95"/>
      <c r="E66" s="95"/>
      <c r="F66" s="127"/>
      <c r="G66"/>
      <c r="H66"/>
      <c r="I66"/>
      <c r="J66" s="4">
        <v>11</v>
      </c>
      <c r="K66"/>
      <c r="L66"/>
      <c r="M66"/>
      <c r="N66"/>
      <c r="O66"/>
      <c r="X66" s="79"/>
      <c r="Y66" s="71"/>
      <c r="Z66" s="71"/>
      <c r="AB66" s="113"/>
      <c r="AC66" s="113"/>
      <c r="AD66" s="82"/>
      <c r="AE66" s="2"/>
    </row>
    <row r="67" spans="2:31" ht="14.25" customHeight="1" thickBot="1">
      <c r="B67" s="188" t="str">
        <f>'予選リーグ'!C38</f>
        <v>杉小キャイーンブラザーズ</v>
      </c>
      <c r="C67" s="131"/>
      <c r="D67" s="129"/>
      <c r="E67" s="129"/>
      <c r="F67" s="130"/>
      <c r="G67"/>
      <c r="H67"/>
      <c r="I67"/>
      <c r="J67"/>
      <c r="K67"/>
      <c r="L67"/>
      <c r="M67"/>
      <c r="N67"/>
      <c r="O67"/>
      <c r="X67" s="79"/>
      <c r="Y67" s="71"/>
      <c r="Z67" s="71"/>
      <c r="AB67" s="113"/>
      <c r="AC67" s="113"/>
      <c r="AD67" s="82"/>
      <c r="AE67" s="2"/>
    </row>
    <row r="68" spans="2:31" ht="14.25" customHeight="1" thickTop="1">
      <c r="B68" s="189"/>
      <c r="C68"/>
      <c r="D68"/>
      <c r="E68"/>
      <c r="F68"/>
      <c r="G68" s="4">
        <v>12</v>
      </c>
      <c r="H68"/>
      <c r="I68"/>
      <c r="J68"/>
      <c r="K68"/>
      <c r="L68"/>
      <c r="M68"/>
      <c r="N68"/>
      <c r="O68"/>
      <c r="X68" s="79"/>
      <c r="Y68" s="71"/>
      <c r="Z68" s="71"/>
      <c r="AB68" s="113"/>
      <c r="AC68" s="113"/>
      <c r="AD68" s="82"/>
      <c r="AE68" s="2"/>
    </row>
    <row r="69" spans="3:31" ht="14.25" customHeight="1">
      <c r="C69"/>
      <c r="D69"/>
      <c r="E69"/>
      <c r="F69"/>
      <c r="G69"/>
      <c r="H69"/>
      <c r="I69"/>
      <c r="J69"/>
      <c r="K69"/>
      <c r="L69"/>
      <c r="M69"/>
      <c r="N69"/>
      <c r="O69"/>
      <c r="X69" s="79"/>
      <c r="Y69" s="71"/>
      <c r="Z69" s="71"/>
      <c r="AB69" s="113"/>
      <c r="AC69" s="113"/>
      <c r="AD69" s="82"/>
      <c r="AE69" s="2"/>
    </row>
  </sheetData>
  <mergeCells count="23">
    <mergeCell ref="B67:B68"/>
    <mergeCell ref="B51:B52"/>
    <mergeCell ref="B55:B56"/>
    <mergeCell ref="B59:B60"/>
    <mergeCell ref="B63:B64"/>
    <mergeCell ref="B43:B44"/>
    <mergeCell ref="B35:B36"/>
    <mergeCell ref="B39:B40"/>
    <mergeCell ref="B47:B48"/>
    <mergeCell ref="B1:V2"/>
    <mergeCell ref="H4:U5"/>
    <mergeCell ref="B7:B8"/>
    <mergeCell ref="B31:B32"/>
    <mergeCell ref="B11:B12"/>
    <mergeCell ref="B15:B16"/>
    <mergeCell ref="B19:B20"/>
    <mergeCell ref="R29:S46"/>
    <mergeCell ref="B23:B24"/>
    <mergeCell ref="B27:B28"/>
    <mergeCell ref="M7:N8"/>
    <mergeCell ref="O7:U8"/>
    <mergeCell ref="M10:N11"/>
    <mergeCell ref="O10:U11"/>
  </mergeCells>
  <printOptions horizontalCentered="1"/>
  <pageMargins left="0.3937007874015748" right="0" top="0.3937007874015748" bottom="0" header="0.5118110236220472" footer="0.5118110236220472"/>
  <pageSetup fitToHeight="1" fitToWidth="1" horizontalDpi="300" verticalDpi="300" orientation="portrait" paperSize="9" scale="86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91"/>
  <sheetViews>
    <sheetView showGridLines="0" zoomScale="75" zoomScaleNormal="75" workbookViewId="0" topLeftCell="A1">
      <selection activeCell="A6" sqref="A6"/>
    </sheetView>
  </sheetViews>
  <sheetFormatPr defaultColWidth="8.796875" defaultRowHeight="14.25" customHeight="1"/>
  <cols>
    <col min="1" max="1" width="4.09765625" style="2" customWidth="1"/>
    <col min="2" max="2" width="31.09765625" style="62" customWidth="1"/>
    <col min="3" max="5" width="3.69921875" style="2" customWidth="1"/>
    <col min="6" max="6" width="3.69921875" style="63" customWidth="1"/>
    <col min="7" max="8" width="3.69921875" style="2" customWidth="1"/>
    <col min="9" max="9" width="3.69921875" style="63" customWidth="1"/>
    <col min="10" max="11" width="3.69921875" style="2" customWidth="1"/>
    <col min="12" max="12" width="3.69921875" style="63" customWidth="1"/>
    <col min="13" max="27" width="3.69921875" style="2" customWidth="1"/>
    <col min="28" max="28" width="3.69921875" style="64" customWidth="1"/>
    <col min="29" max="30" width="3.69921875" style="65" customWidth="1"/>
    <col min="31" max="31" width="3.69921875" style="64" customWidth="1"/>
    <col min="32" max="32" width="3.69921875" style="66" customWidth="1"/>
    <col min="33" max="33" width="3.69921875" style="65" customWidth="1"/>
    <col min="34" max="34" width="3.69921875" style="64" customWidth="1"/>
    <col min="35" max="35" width="3.69921875" style="66" customWidth="1"/>
    <col min="36" max="37" width="3.69921875" style="65" customWidth="1"/>
    <col min="38" max="38" width="31.09765625" style="67" customWidth="1"/>
    <col min="39" max="16384" width="3.3984375" style="2" customWidth="1"/>
  </cols>
  <sheetData>
    <row r="1" spans="2:38" ht="14.25" customHeight="1">
      <c r="B1" s="196" t="s">
        <v>1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</row>
    <row r="2" spans="2:38" ht="14.25" customHeight="1"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</row>
    <row r="3" spans="2:38" ht="14.25" customHeight="1">
      <c r="B3"/>
      <c r="C3"/>
      <c r="D3"/>
      <c r="E3"/>
      <c r="F3"/>
      <c r="G3"/>
      <c r="H3"/>
      <c r="I3"/>
      <c r="L3" s="81"/>
      <c r="M3" s="78"/>
      <c r="N3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</row>
    <row r="4" spans="2:38" ht="14.25" customHeight="1">
      <c r="B4" s="93"/>
      <c r="C4" s="186" t="s">
        <v>86</v>
      </c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</row>
    <row r="5" spans="2:38" ht="14.25" customHeight="1">
      <c r="B5" s="93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</row>
    <row r="6" spans="1:38" ht="14.25" customHeight="1">
      <c r="A6" s="2" t="s">
        <v>106</v>
      </c>
      <c r="B6" s="93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</row>
    <row r="7" spans="2:38" ht="14.25" customHeight="1">
      <c r="B7" s="93"/>
      <c r="C7" s="115"/>
      <c r="D7" s="115"/>
      <c r="E7" s="115"/>
      <c r="F7" s="115"/>
      <c r="G7" s="115"/>
      <c r="H7" s="115"/>
      <c r="I7" s="115"/>
      <c r="J7" s="204" t="s">
        <v>37</v>
      </c>
      <c r="K7" s="204"/>
      <c r="L7" s="204"/>
      <c r="M7" s="204"/>
      <c r="N7" s="204"/>
      <c r="O7" s="204"/>
      <c r="P7" s="204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</row>
    <row r="8" spans="2:38" ht="14.25" customHeight="1">
      <c r="B8" s="93"/>
      <c r="C8" s="115"/>
      <c r="D8" s="115"/>
      <c r="E8" s="115"/>
      <c r="F8" s="115"/>
      <c r="G8" s="115"/>
      <c r="H8" s="115"/>
      <c r="I8" s="115"/>
      <c r="J8" s="204"/>
      <c r="K8" s="204"/>
      <c r="L8" s="204"/>
      <c r="M8" s="204"/>
      <c r="N8" s="204"/>
      <c r="O8" s="204"/>
      <c r="P8" s="204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</row>
    <row r="9" spans="2:38" ht="14.25" customHeight="1" thickBot="1">
      <c r="B9"/>
      <c r="C9"/>
      <c r="D9"/>
      <c r="E9"/>
      <c r="F9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</row>
    <row r="10" spans="2:38" ht="14.25" customHeight="1">
      <c r="B10"/>
      <c r="C10"/>
      <c r="D10"/>
      <c r="E10"/>
      <c r="F10" s="179" t="s">
        <v>26</v>
      </c>
      <c r="G10" s="180"/>
      <c r="H10" s="149" t="str">
        <f>'参加チーム名'!E13</f>
        <v>台原レイカーズ</v>
      </c>
      <c r="I10" s="149"/>
      <c r="J10" s="149"/>
      <c r="K10" s="149"/>
      <c r="L10" s="149"/>
      <c r="M10" s="149"/>
      <c r="N10" s="150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</row>
    <row r="11" spans="2:38" ht="14.25" customHeight="1" thickBot="1">
      <c r="B11"/>
      <c r="C11"/>
      <c r="D11"/>
      <c r="E11"/>
      <c r="F11" s="153"/>
      <c r="G11" s="154"/>
      <c r="H11" s="151"/>
      <c r="I11" s="151"/>
      <c r="J11" s="151"/>
      <c r="K11" s="151"/>
      <c r="L11" s="151"/>
      <c r="M11" s="151"/>
      <c r="N11" s="152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</row>
    <row r="12" spans="2:38" ht="14.25" customHeight="1" thickBot="1">
      <c r="B12"/>
      <c r="C12"/>
      <c r="D12"/>
      <c r="E12"/>
      <c r="F12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</row>
    <row r="13" spans="2:38" ht="14.25" customHeight="1">
      <c r="B13"/>
      <c r="C13"/>
      <c r="D13"/>
      <c r="E13"/>
      <c r="F13" s="235" t="s">
        <v>27</v>
      </c>
      <c r="G13" s="236"/>
      <c r="H13" s="237" t="str">
        <f>'参加チーム名'!E11</f>
        <v>館ジャングルー</v>
      </c>
      <c r="I13" s="237"/>
      <c r="J13" s="237"/>
      <c r="K13" s="237"/>
      <c r="L13" s="237"/>
      <c r="M13" s="237"/>
      <c r="N13" s="238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</row>
    <row r="14" spans="2:38" ht="14.25" customHeight="1" thickBot="1">
      <c r="B14"/>
      <c r="C14"/>
      <c r="D14"/>
      <c r="E14"/>
      <c r="F14" s="239"/>
      <c r="G14" s="240"/>
      <c r="H14" s="241"/>
      <c r="I14" s="241"/>
      <c r="J14" s="241"/>
      <c r="K14" s="241"/>
      <c r="L14" s="241"/>
      <c r="M14" s="241"/>
      <c r="N14" s="242"/>
      <c r="O14" s="115"/>
      <c r="P14" s="115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</row>
    <row r="15" spans="2:38" ht="14.25" customHeight="1">
      <c r="B15"/>
      <c r="F15" s="2"/>
      <c r="I15" s="2"/>
      <c r="J15" s="115"/>
      <c r="K15" s="115"/>
      <c r="L15" s="115"/>
      <c r="M15" s="115"/>
      <c r="N15" s="115"/>
      <c r="O15" s="115"/>
      <c r="P15" s="115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</row>
    <row r="16" spans="2:38" ht="14.25" customHeight="1">
      <c r="B16"/>
      <c r="F16" s="2"/>
      <c r="I16" s="2"/>
      <c r="J16" s="115"/>
      <c r="K16" s="115"/>
      <c r="L16" s="115"/>
      <c r="M16" s="115"/>
      <c r="N16" s="115"/>
      <c r="O16" s="115"/>
      <c r="P16" s="115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</row>
    <row r="17" spans="2:38" ht="14.25" customHeight="1" thickBot="1">
      <c r="B17"/>
      <c r="C17"/>
      <c r="D17"/>
      <c r="E17"/>
      <c r="F17"/>
      <c r="G17"/>
      <c r="H17"/>
      <c r="I17"/>
      <c r="J17"/>
      <c r="M17"/>
      <c r="N17"/>
      <c r="O17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</row>
    <row r="18" spans="2:38" ht="14.25" customHeight="1">
      <c r="B18" s="112"/>
      <c r="K18" s="190" t="s">
        <v>23</v>
      </c>
      <c r="L18" s="199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</row>
    <row r="19" spans="11:38" ht="14.25" customHeight="1">
      <c r="K19" s="200"/>
      <c r="L19" s="20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</row>
    <row r="20" spans="2:38" ht="14.25" customHeight="1" thickBot="1">
      <c r="B20" s="197" t="str">
        <f>'参加チーム名'!C7</f>
        <v>台原レイカーズ</v>
      </c>
      <c r="C20" s="97"/>
      <c r="I20" s="82">
        <v>8</v>
      </c>
      <c r="K20" s="200"/>
      <c r="L20" s="201"/>
      <c r="M20" s="63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</row>
    <row r="21" spans="2:38" ht="14.25" customHeight="1" thickTop="1">
      <c r="B21" s="198"/>
      <c r="C21" s="132"/>
      <c r="D21" s="132"/>
      <c r="E21" s="132"/>
      <c r="F21" s="141"/>
      <c r="G21" s="132"/>
      <c r="H21" s="134"/>
      <c r="K21" s="200"/>
      <c r="L21" s="201"/>
      <c r="M21" s="63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</row>
    <row r="22" spans="8:38" ht="14.25" customHeight="1" thickBot="1">
      <c r="H22" s="135"/>
      <c r="I22" s="145" t="s">
        <v>20</v>
      </c>
      <c r="J22" s="146"/>
      <c r="K22" s="200"/>
      <c r="L22" s="201"/>
      <c r="M22"/>
      <c r="N22"/>
      <c r="O22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</row>
    <row r="23" spans="9:38" ht="14.25" customHeight="1" thickTop="1">
      <c r="I23" s="94"/>
      <c r="K23" s="200"/>
      <c r="L23" s="201"/>
      <c r="M23"/>
      <c r="N23"/>
      <c r="O23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</row>
    <row r="24" spans="2:38" ht="14.25" customHeight="1">
      <c r="B24" s="233" t="str">
        <f>'参加チーム名'!C12</f>
        <v>館ジャングルー</v>
      </c>
      <c r="C24" s="72"/>
      <c r="D24" s="73"/>
      <c r="E24" s="73"/>
      <c r="F24" s="74"/>
      <c r="G24" s="73"/>
      <c r="H24" s="73"/>
      <c r="I24" s="94"/>
      <c r="K24" s="200"/>
      <c r="L24" s="201"/>
      <c r="M24" s="63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</row>
    <row r="25" spans="2:38" ht="14.25" customHeight="1">
      <c r="B25" s="234"/>
      <c r="I25" s="82">
        <v>4</v>
      </c>
      <c r="K25" s="200"/>
      <c r="L25" s="201"/>
      <c r="M25" s="63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</row>
    <row r="26" spans="11:38" ht="14.25" customHeight="1">
      <c r="K26" s="200"/>
      <c r="L26" s="201"/>
      <c r="M26" s="63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</row>
    <row r="27" spans="11:38" ht="14.25" customHeight="1" thickBot="1">
      <c r="K27" s="202"/>
      <c r="L27" s="203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</row>
    <row r="28" spans="18:38" ht="14.25" customHeight="1"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</row>
    <row r="29" spans="16:38" ht="14.25" customHeight="1">
      <c r="P29" s="122"/>
      <c r="Q29" s="122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</row>
    <row r="30" ht="14.25" customHeight="1">
      <c r="AL30" s="2"/>
    </row>
    <row r="31" ht="14.25" customHeight="1">
      <c r="AL31" s="2"/>
    </row>
    <row r="32" spans="3:38" ht="14.25" customHeight="1">
      <c r="C32" s="186" t="s">
        <v>46</v>
      </c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98"/>
      <c r="R32" s="98"/>
      <c r="S32" s="68"/>
      <c r="T32" s="68"/>
      <c r="U32" s="68"/>
      <c r="V32" s="68"/>
      <c r="Z32" s="63"/>
      <c r="AA32" s="65"/>
      <c r="AB32" s="65"/>
      <c r="AC32" s="64"/>
      <c r="AD32" s="66"/>
      <c r="AE32" s="69"/>
      <c r="AF32" s="70"/>
      <c r="AG32" s="66"/>
      <c r="AH32" s="65"/>
      <c r="AI32" s="65"/>
      <c r="AJ32" s="67"/>
      <c r="AK32" s="2"/>
      <c r="AL32" s="2"/>
    </row>
    <row r="33" spans="3:38" ht="14.25" customHeight="1"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98"/>
      <c r="R33" s="98"/>
      <c r="S33" s="68"/>
      <c r="T33" s="68"/>
      <c r="U33" s="68"/>
      <c r="V33" s="68"/>
      <c r="Z33" s="63"/>
      <c r="AA33" s="65"/>
      <c r="AB33" s="65"/>
      <c r="AC33" s="64"/>
      <c r="AD33" s="66"/>
      <c r="AE33" s="69"/>
      <c r="AF33" s="70"/>
      <c r="AG33" s="66"/>
      <c r="AH33" s="65"/>
      <c r="AI33" s="65"/>
      <c r="AJ33" s="67"/>
      <c r="AK33" s="2"/>
      <c r="AL33" s="2"/>
    </row>
    <row r="34" spans="9:38" ht="14.25" customHeight="1" thickBot="1">
      <c r="I34" s="2"/>
      <c r="J34" s="98"/>
      <c r="K34" s="98"/>
      <c r="L34" s="98"/>
      <c r="M34" s="98"/>
      <c r="N34" s="98"/>
      <c r="O34" s="98"/>
      <c r="P34" s="98"/>
      <c r="Q34" s="98"/>
      <c r="R34" s="98"/>
      <c r="S34" s="68"/>
      <c r="T34" s="68"/>
      <c r="U34" s="68"/>
      <c r="V34" s="68"/>
      <c r="Z34" s="63"/>
      <c r="AA34" s="65"/>
      <c r="AB34" s="65"/>
      <c r="AC34" s="64"/>
      <c r="AD34" s="66"/>
      <c r="AE34" s="69"/>
      <c r="AF34" s="70"/>
      <c r="AG34" s="66"/>
      <c r="AH34" s="65"/>
      <c r="AI34" s="65"/>
      <c r="AJ34" s="67"/>
      <c r="AK34" s="2"/>
      <c r="AL34" s="2"/>
    </row>
    <row r="35" spans="2:29" ht="14.25" customHeight="1">
      <c r="B35"/>
      <c r="C35"/>
      <c r="D35"/>
      <c r="E35"/>
      <c r="F35" s="179" t="s">
        <v>24</v>
      </c>
      <c r="G35" s="180"/>
      <c r="H35" s="205" t="str">
        <f>'参加チーム名'!E25</f>
        <v>杉小キャイーンブラザーズＸ</v>
      </c>
      <c r="I35" s="205"/>
      <c r="J35" s="205"/>
      <c r="K35" s="205"/>
      <c r="L35" s="205"/>
      <c r="M35" s="205"/>
      <c r="N35" s="199"/>
      <c r="Q35" s="71"/>
      <c r="R35" s="71"/>
      <c r="S35" s="71"/>
      <c r="T35" s="71"/>
      <c r="U35" s="71"/>
      <c r="V35" s="71"/>
      <c r="W35" s="71"/>
      <c r="X35" s="71"/>
      <c r="AC35" s="66"/>
    </row>
    <row r="36" spans="2:28" ht="14.25" customHeight="1" thickBot="1">
      <c r="B36"/>
      <c r="C36"/>
      <c r="D36"/>
      <c r="E36"/>
      <c r="F36" s="153"/>
      <c r="G36" s="154"/>
      <c r="H36" s="206"/>
      <c r="I36" s="206"/>
      <c r="J36" s="206"/>
      <c r="K36" s="206"/>
      <c r="L36" s="206"/>
      <c r="M36" s="206"/>
      <c r="N36" s="203"/>
      <c r="O36" s="75"/>
      <c r="P36" s="75"/>
      <c r="Q36" s="75"/>
      <c r="R36" s="75"/>
      <c r="S36" s="75"/>
      <c r="T36" s="75"/>
      <c r="U36" s="75"/>
      <c r="V36" s="75"/>
      <c r="W36" s="75"/>
      <c r="X36" s="75"/>
      <c r="AB36" s="63"/>
    </row>
    <row r="37" spans="2:28" ht="14.25" customHeight="1">
      <c r="B37"/>
      <c r="C37"/>
      <c r="D37"/>
      <c r="E37"/>
      <c r="F37" s="123"/>
      <c r="G37" s="123"/>
      <c r="H37" s="122"/>
      <c r="I37" s="122"/>
      <c r="J37" s="122"/>
      <c r="K37" s="122"/>
      <c r="L37" s="122"/>
      <c r="M37" s="122"/>
      <c r="N37" s="122"/>
      <c r="O37" s="75"/>
      <c r="P37" s="75"/>
      <c r="Q37" s="75"/>
      <c r="R37" s="75"/>
      <c r="S37" s="75"/>
      <c r="T37" s="75"/>
      <c r="U37" s="75"/>
      <c r="V37" s="75"/>
      <c r="W37" s="75"/>
      <c r="X37" s="75"/>
      <c r="AB37" s="63"/>
    </row>
    <row r="38" spans="2:28" ht="14.25" customHeight="1" thickBot="1">
      <c r="B38"/>
      <c r="C38"/>
      <c r="D38"/>
      <c r="E38"/>
      <c r="F38" s="123"/>
      <c r="G38" s="123"/>
      <c r="H38" s="122"/>
      <c r="I38" s="122"/>
      <c r="J38" s="122"/>
      <c r="K38" s="122"/>
      <c r="L38" s="122"/>
      <c r="M38" s="122"/>
      <c r="N38" s="122"/>
      <c r="O38" s="75"/>
      <c r="P38" s="75"/>
      <c r="Q38" s="75"/>
      <c r="R38" s="75"/>
      <c r="S38" s="75"/>
      <c r="T38" s="75"/>
      <c r="U38" s="75"/>
      <c r="V38" s="75"/>
      <c r="W38" s="75"/>
      <c r="X38" s="75"/>
      <c r="AB38" s="63"/>
    </row>
    <row r="39" spans="2:28" ht="14.25" customHeight="1">
      <c r="B39"/>
      <c r="C39"/>
      <c r="D39"/>
      <c r="E39"/>
      <c r="F39" s="179" t="s">
        <v>25</v>
      </c>
      <c r="G39" s="180"/>
      <c r="H39" s="205" t="str">
        <f>'参加チーム名'!E26</f>
        <v>面瀬っ子ジャイアンツ</v>
      </c>
      <c r="I39" s="205"/>
      <c r="J39" s="205"/>
      <c r="K39" s="205"/>
      <c r="L39" s="205"/>
      <c r="M39" s="205"/>
      <c r="N39" s="199"/>
      <c r="O39" s="75"/>
      <c r="P39" s="75"/>
      <c r="Q39" s="75"/>
      <c r="R39" s="75"/>
      <c r="S39" s="75"/>
      <c r="T39" s="75"/>
      <c r="U39" s="75"/>
      <c r="V39" s="75"/>
      <c r="W39" s="75"/>
      <c r="X39" s="75"/>
      <c r="AB39" s="63"/>
    </row>
    <row r="40" spans="2:28" ht="14.25" customHeight="1" thickBot="1">
      <c r="B40"/>
      <c r="C40"/>
      <c r="D40"/>
      <c r="E40"/>
      <c r="F40" s="153"/>
      <c r="G40" s="154"/>
      <c r="H40" s="206"/>
      <c r="I40" s="206"/>
      <c r="J40" s="206"/>
      <c r="K40" s="206"/>
      <c r="L40" s="206"/>
      <c r="M40" s="206"/>
      <c r="N40" s="203"/>
      <c r="O40" s="75"/>
      <c r="P40" s="75"/>
      <c r="Q40" s="75"/>
      <c r="R40" s="75"/>
      <c r="S40" s="75"/>
      <c r="T40" s="75"/>
      <c r="U40" s="75"/>
      <c r="V40" s="75"/>
      <c r="W40" s="75"/>
      <c r="X40" s="75"/>
      <c r="AB40" s="63"/>
    </row>
    <row r="41" spans="2:28" ht="14.25" customHeight="1">
      <c r="B41"/>
      <c r="C41"/>
      <c r="D41"/>
      <c r="E41"/>
      <c r="F41" s="123"/>
      <c r="G41" s="123"/>
      <c r="H41" s="122"/>
      <c r="I41" s="122"/>
      <c r="J41" s="122"/>
      <c r="K41" s="122"/>
      <c r="L41" s="122"/>
      <c r="M41" s="122"/>
      <c r="N41" s="122"/>
      <c r="O41" s="75"/>
      <c r="P41" s="75"/>
      <c r="Q41" s="75"/>
      <c r="R41" s="75"/>
      <c r="S41" s="75"/>
      <c r="T41" s="75"/>
      <c r="U41" s="75"/>
      <c r="V41" s="75"/>
      <c r="W41" s="75"/>
      <c r="X41" s="75"/>
      <c r="AB41" s="63"/>
    </row>
    <row r="42" spans="2:24" ht="14.25" customHeight="1">
      <c r="B42"/>
      <c r="C42"/>
      <c r="D42"/>
      <c r="E42"/>
      <c r="F42"/>
      <c r="G42"/>
      <c r="H42"/>
      <c r="I42"/>
      <c r="J42"/>
      <c r="N42" s="71"/>
      <c r="Q42" s="87"/>
      <c r="R42" s="75"/>
      <c r="S42" s="75"/>
      <c r="T42" s="75"/>
      <c r="U42" s="75"/>
      <c r="V42" s="75"/>
      <c r="W42" s="75"/>
      <c r="X42" s="75"/>
    </row>
    <row r="43" spans="2:24" ht="14.25" customHeight="1">
      <c r="B43"/>
      <c r="C43"/>
      <c r="D43"/>
      <c r="E43"/>
      <c r="F43"/>
      <c r="G43"/>
      <c r="H43"/>
      <c r="I43"/>
      <c r="J43"/>
      <c r="N43" s="79"/>
      <c r="R43" s="75"/>
      <c r="S43" s="75"/>
      <c r="T43" s="75"/>
      <c r="U43" s="75"/>
      <c r="V43" s="75"/>
      <c r="W43" s="75"/>
      <c r="X43" s="75"/>
    </row>
    <row r="44" spans="2:39" ht="14.25" customHeight="1" thickBot="1">
      <c r="B44" s="62" t="s">
        <v>105</v>
      </c>
      <c r="N44" s="79"/>
      <c r="Q44" s="82"/>
      <c r="R44" s="75"/>
      <c r="S44" s="75"/>
      <c r="T44" s="75"/>
      <c r="U44" s="75"/>
      <c r="V44" s="75"/>
      <c r="W44" s="75"/>
      <c r="X44" s="75"/>
      <c r="Y44" s="75"/>
      <c r="AB44" s="2"/>
      <c r="AC44" s="64"/>
      <c r="AE44" s="65"/>
      <c r="AF44" s="64"/>
      <c r="AG44" s="66"/>
      <c r="AH44" s="65"/>
      <c r="AI44" s="64"/>
      <c r="AJ44" s="66"/>
      <c r="AL44" s="65"/>
      <c r="AM44" s="67"/>
    </row>
    <row r="45" spans="2:39" ht="14.25" customHeight="1">
      <c r="B45" s="188" t="str">
        <f>'予選リーグ'!C57</f>
        <v>Ｐｃｈａｎｓ　ＲＳ</v>
      </c>
      <c r="C45" s="72"/>
      <c r="D45" s="73"/>
      <c r="E45" s="73"/>
      <c r="F45" s="82">
        <v>6</v>
      </c>
      <c r="K45" s="190" t="s">
        <v>80</v>
      </c>
      <c r="L45" s="199"/>
      <c r="N45" s="79"/>
      <c r="Q45" s="79"/>
      <c r="R45" s="75"/>
      <c r="S45" s="75"/>
      <c r="T45" s="75"/>
      <c r="U45" s="75"/>
      <c r="V45" s="75"/>
      <c r="W45" s="75"/>
      <c r="X45" s="75"/>
      <c r="Y45" s="75"/>
      <c r="AB45" s="2"/>
      <c r="AC45" s="64"/>
      <c r="AE45" s="65"/>
      <c r="AF45" s="64"/>
      <c r="AG45" s="66"/>
      <c r="AH45" s="65"/>
      <c r="AI45" s="64"/>
      <c r="AJ45" s="66"/>
      <c r="AL45" s="65"/>
      <c r="AM45" s="67"/>
    </row>
    <row r="46" spans="2:39" ht="14.25" customHeight="1">
      <c r="B46" s="189"/>
      <c r="E46" s="76"/>
      <c r="F46" s="94"/>
      <c r="K46" s="200"/>
      <c r="L46" s="201"/>
      <c r="N46" s="79"/>
      <c r="Q46" s="79"/>
      <c r="R46" s="75"/>
      <c r="S46" s="75"/>
      <c r="T46" s="75"/>
      <c r="U46" s="75"/>
      <c r="V46" s="75"/>
      <c r="W46" s="75"/>
      <c r="X46" s="75"/>
      <c r="Y46" s="75"/>
      <c r="AB46" s="2"/>
      <c r="AC46" s="64"/>
      <c r="AE46" s="65"/>
      <c r="AF46" s="64"/>
      <c r="AG46" s="66"/>
      <c r="AH46" s="65"/>
      <c r="AI46" s="64"/>
      <c r="AJ46" s="66"/>
      <c r="AL46" s="65"/>
      <c r="AM46" s="67"/>
    </row>
    <row r="47" spans="5:39" ht="14.25" customHeight="1" thickBot="1">
      <c r="E47" s="77"/>
      <c r="F47" s="63" t="s">
        <v>47</v>
      </c>
      <c r="I47" s="82" t="s">
        <v>31</v>
      </c>
      <c r="K47" s="200"/>
      <c r="L47" s="201"/>
      <c r="N47" s="79"/>
      <c r="Q47" s="79"/>
      <c r="R47" s="75"/>
      <c r="S47" s="75"/>
      <c r="T47" s="75"/>
      <c r="U47" s="75"/>
      <c r="V47" s="75"/>
      <c r="W47" s="75"/>
      <c r="X47" s="75"/>
      <c r="Y47" s="75"/>
      <c r="AB47" s="2"/>
      <c r="AC47" s="64"/>
      <c r="AE47" s="65"/>
      <c r="AF47" s="64"/>
      <c r="AG47" s="66"/>
      <c r="AH47" s="65"/>
      <c r="AI47" s="64"/>
      <c r="AJ47" s="66"/>
      <c r="AL47" s="65"/>
      <c r="AM47" s="67"/>
    </row>
    <row r="48" spans="2:39" ht="14.25" customHeight="1" thickTop="1">
      <c r="B48" s="62" t="s">
        <v>22</v>
      </c>
      <c r="E48" s="135"/>
      <c r="F48" s="141"/>
      <c r="G48" s="142"/>
      <c r="H48" s="143"/>
      <c r="I48" s="82"/>
      <c r="J48" s="66"/>
      <c r="K48" s="200"/>
      <c r="L48" s="201"/>
      <c r="N48" s="79"/>
      <c r="Q48" s="79"/>
      <c r="S48" s="75"/>
      <c r="T48" s="85"/>
      <c r="U48" s="86"/>
      <c r="V48" s="86"/>
      <c r="W48" s="86"/>
      <c r="X48" s="86"/>
      <c r="Y48" s="86"/>
      <c r="AB48" s="2"/>
      <c r="AC48" s="64"/>
      <c r="AD48" s="2"/>
      <c r="AE48" s="2"/>
      <c r="AF48" s="82"/>
      <c r="AG48" s="66"/>
      <c r="AH48" s="66"/>
      <c r="AI48" s="64"/>
      <c r="AJ48" s="66"/>
      <c r="AL48" s="65"/>
      <c r="AM48" s="67"/>
    </row>
    <row r="49" spans="2:38" ht="14.25" customHeight="1" thickBot="1">
      <c r="B49" s="188" t="str">
        <f>'予選リーグ'!C53</f>
        <v>杉小キャイーンブラザーズＸ</v>
      </c>
      <c r="C49" s="136"/>
      <c r="D49" s="137"/>
      <c r="E49" s="138"/>
      <c r="G49" s="65"/>
      <c r="H49" s="144"/>
      <c r="I49" s="82"/>
      <c r="J49" s="66"/>
      <c r="K49" s="200"/>
      <c r="L49" s="201"/>
      <c r="N49" s="79"/>
      <c r="S49" s="84"/>
      <c r="T49" s="84"/>
      <c r="V49" s="86"/>
      <c r="W49" s="86"/>
      <c r="AA49" s="64"/>
      <c r="AB49" s="2"/>
      <c r="AC49" s="2"/>
      <c r="AD49" s="82"/>
      <c r="AE49" s="66"/>
      <c r="AG49" s="64"/>
      <c r="AH49" s="66"/>
      <c r="AI49" s="65"/>
      <c r="AK49" s="67"/>
      <c r="AL49" s="2"/>
    </row>
    <row r="50" spans="2:38" ht="14.25" customHeight="1" thickTop="1">
      <c r="B50" s="189"/>
      <c r="F50" s="82">
        <v>7</v>
      </c>
      <c r="H50" s="135"/>
      <c r="K50" s="200"/>
      <c r="L50" s="201"/>
      <c r="M50" s="81"/>
      <c r="N50" s="79"/>
      <c r="S50" s="60"/>
      <c r="T50" s="60"/>
      <c r="U50" s="59"/>
      <c r="AA50" s="82"/>
      <c r="AB50" s="81"/>
      <c r="AD50" s="64"/>
      <c r="AE50" s="66"/>
      <c r="AF50" s="65"/>
      <c r="AG50" s="64"/>
      <c r="AH50" s="66"/>
      <c r="AI50" s="65"/>
      <c r="AK50" s="67"/>
      <c r="AL50" s="2"/>
    </row>
    <row r="51" spans="8:38" ht="14.25" customHeight="1" thickBot="1">
      <c r="H51" s="135"/>
      <c r="I51" s="145" t="s">
        <v>49</v>
      </c>
      <c r="J51" s="146"/>
      <c r="K51" s="200"/>
      <c r="L51" s="201"/>
      <c r="M51" s="81"/>
      <c r="N51" s="79"/>
      <c r="S51" s="60"/>
      <c r="T51" s="60"/>
      <c r="U51" s="59"/>
      <c r="V51" s="89"/>
      <c r="W51" s="89"/>
      <c r="X51" s="81"/>
      <c r="Y51" s="81"/>
      <c r="Z51" s="81"/>
      <c r="AA51" s="82"/>
      <c r="AB51" s="66"/>
      <c r="AD51" s="64"/>
      <c r="AE51" s="66"/>
      <c r="AF51" s="65"/>
      <c r="AG51" s="64"/>
      <c r="AH51" s="66"/>
      <c r="AI51" s="65"/>
      <c r="AK51" s="67"/>
      <c r="AL51" s="2"/>
    </row>
    <row r="52" spans="2:38" ht="14.25" customHeight="1" thickTop="1">
      <c r="B52" s="62" t="s">
        <v>54</v>
      </c>
      <c r="H52" s="77"/>
      <c r="I52" s="94"/>
      <c r="K52" s="200"/>
      <c r="L52" s="201"/>
      <c r="M52" s="66"/>
      <c r="N52" s="79"/>
      <c r="S52" s="88"/>
      <c r="T52" s="88"/>
      <c r="U52" s="87"/>
      <c r="V52" s="89"/>
      <c r="W52" s="89"/>
      <c r="X52" s="81"/>
      <c r="Y52" s="81"/>
      <c r="Z52" s="81"/>
      <c r="AA52" s="82"/>
      <c r="AB52" s="66"/>
      <c r="AD52" s="64"/>
      <c r="AE52" s="66"/>
      <c r="AF52" s="65"/>
      <c r="AG52" s="64"/>
      <c r="AH52" s="66"/>
      <c r="AI52" s="65"/>
      <c r="AK52" s="67"/>
      <c r="AL52" s="2"/>
    </row>
    <row r="53" spans="2:38" ht="14.25" customHeight="1" thickBot="1">
      <c r="B53" s="188" t="str">
        <f>'予選リーグ'!C55</f>
        <v>面瀬っ子ジャイアンツ</v>
      </c>
      <c r="C53" s="97"/>
      <c r="F53" s="82">
        <v>7</v>
      </c>
      <c r="H53" s="77"/>
      <c r="K53" s="200"/>
      <c r="L53" s="201"/>
      <c r="M53" s="81"/>
      <c r="N53" s="95"/>
      <c r="Q53" s="81"/>
      <c r="V53" s="89"/>
      <c r="W53" s="89"/>
      <c r="X53" s="81"/>
      <c r="Y53" s="81"/>
      <c r="Z53" s="81"/>
      <c r="AA53" s="82"/>
      <c r="AB53" s="66"/>
      <c r="AD53" s="64"/>
      <c r="AE53" s="66"/>
      <c r="AF53" s="65"/>
      <c r="AG53" s="64"/>
      <c r="AH53" s="66"/>
      <c r="AI53" s="65"/>
      <c r="AK53" s="67"/>
      <c r="AL53" s="2"/>
    </row>
    <row r="54" spans="2:38" ht="14.25" customHeight="1" thickTop="1">
      <c r="B54" s="189"/>
      <c r="C54" s="132"/>
      <c r="D54" s="132"/>
      <c r="E54" s="134"/>
      <c r="H54" s="77"/>
      <c r="K54" s="200"/>
      <c r="L54" s="201"/>
      <c r="N54" s="95"/>
      <c r="Q54" s="75"/>
      <c r="S54" s="82"/>
      <c r="T54" s="82"/>
      <c r="U54" s="82"/>
      <c r="V54" s="82"/>
      <c r="W54" s="82"/>
      <c r="X54" s="81"/>
      <c r="Y54" s="81"/>
      <c r="Z54" s="81"/>
      <c r="AA54" s="82"/>
      <c r="AB54" s="81"/>
      <c r="AD54" s="64"/>
      <c r="AE54" s="66"/>
      <c r="AF54" s="65"/>
      <c r="AG54" s="64"/>
      <c r="AH54" s="66"/>
      <c r="AI54" s="65"/>
      <c r="AK54" s="67"/>
      <c r="AL54" s="2"/>
    </row>
    <row r="55" spans="5:38" ht="14.25" customHeight="1">
      <c r="E55" s="135"/>
      <c r="F55" s="63" t="s">
        <v>48</v>
      </c>
      <c r="H55" s="90"/>
      <c r="J55" s="65"/>
      <c r="K55" s="200"/>
      <c r="L55" s="201"/>
      <c r="N55" s="95"/>
      <c r="Q55" s="75"/>
      <c r="S55" s="79"/>
      <c r="T55" s="79"/>
      <c r="U55" s="71"/>
      <c r="V55" s="71"/>
      <c r="W55" s="65"/>
      <c r="X55" s="65"/>
      <c r="Y55" s="65"/>
      <c r="Z55" s="82"/>
      <c r="AA55" s="66"/>
      <c r="AB55" s="66"/>
      <c r="AC55" s="64"/>
      <c r="AD55" s="66"/>
      <c r="AE55" s="65"/>
      <c r="AF55" s="64"/>
      <c r="AG55" s="66"/>
      <c r="AH55" s="65"/>
      <c r="AI55" s="65"/>
      <c r="AJ55" s="67"/>
      <c r="AK55" s="2"/>
      <c r="AL55" s="2"/>
    </row>
    <row r="56" spans="2:38" ht="14.25" customHeight="1">
      <c r="B56" s="62" t="s">
        <v>83</v>
      </c>
      <c r="E56" s="77"/>
      <c r="F56" s="102"/>
      <c r="G56" s="80"/>
      <c r="H56" s="80"/>
      <c r="I56" s="82" t="s">
        <v>32</v>
      </c>
      <c r="J56" s="65"/>
      <c r="K56" s="200"/>
      <c r="L56" s="201"/>
      <c r="N56"/>
      <c r="Q56" s="75"/>
      <c r="S56" s="79"/>
      <c r="T56" s="79"/>
      <c r="U56" s="71"/>
      <c r="V56" s="71"/>
      <c r="W56" s="65"/>
      <c r="X56" s="65"/>
      <c r="Y56" s="65"/>
      <c r="Z56" s="82"/>
      <c r="AA56" s="66"/>
      <c r="AB56" s="66"/>
      <c r="AC56" s="64"/>
      <c r="AD56" s="66"/>
      <c r="AE56" s="65"/>
      <c r="AF56" s="64"/>
      <c r="AG56" s="66"/>
      <c r="AH56" s="65"/>
      <c r="AI56" s="65"/>
      <c r="AJ56" s="67"/>
      <c r="AK56" s="2"/>
      <c r="AL56" s="2"/>
    </row>
    <row r="57" spans="2:38" ht="14.25" customHeight="1">
      <c r="B57" s="188" t="str">
        <f>'予選リーグ'!C51</f>
        <v>岩沼西ファイターズＢ</v>
      </c>
      <c r="C57" s="72"/>
      <c r="D57" s="73"/>
      <c r="E57" s="90"/>
      <c r="F57" s="94"/>
      <c r="K57" s="200"/>
      <c r="L57" s="201"/>
      <c r="N57"/>
      <c r="Q57" s="81"/>
      <c r="S57" s="79"/>
      <c r="T57" s="79"/>
      <c r="U57" s="71"/>
      <c r="V57" s="71"/>
      <c r="Z57" s="82"/>
      <c r="AB57" s="65"/>
      <c r="AC57" s="64"/>
      <c r="AD57" s="66"/>
      <c r="AE57" s="65"/>
      <c r="AF57" s="64"/>
      <c r="AG57" s="66"/>
      <c r="AH57" s="65"/>
      <c r="AI57" s="65"/>
      <c r="AJ57" s="67"/>
      <c r="AK57" s="2"/>
      <c r="AL57" s="2"/>
    </row>
    <row r="58" spans="2:38" ht="14.25" customHeight="1" thickBot="1">
      <c r="B58" s="189"/>
      <c r="F58" s="82">
        <v>4</v>
      </c>
      <c r="K58" s="200"/>
      <c r="L58" s="201"/>
      <c r="M58" s="81"/>
      <c r="N58"/>
      <c r="Q58" s="75"/>
      <c r="S58" s="79"/>
      <c r="T58" s="79"/>
      <c r="Y58" s="82"/>
      <c r="Z58" s="82"/>
      <c r="AA58" s="82"/>
      <c r="AB58" s="82"/>
      <c r="AC58" s="64"/>
      <c r="AD58" s="66"/>
      <c r="AE58" s="65"/>
      <c r="AF58" s="64"/>
      <c r="AG58" s="66"/>
      <c r="AH58" s="65"/>
      <c r="AI58" s="65"/>
      <c r="AJ58" s="67"/>
      <c r="AK58" s="2"/>
      <c r="AL58" s="2"/>
    </row>
    <row r="59" spans="10:38" ht="14.25" customHeight="1">
      <c r="J59" s="81"/>
      <c r="K59" s="121"/>
      <c r="L59" s="121"/>
      <c r="M59" s="78"/>
      <c r="N59"/>
      <c r="Q59" s="75"/>
      <c r="Y59" s="81"/>
      <c r="Z59" s="81"/>
      <c r="AA59" s="81"/>
      <c r="AB59" s="81"/>
      <c r="AC59" s="64"/>
      <c r="AD59" s="66"/>
      <c r="AE59" s="69"/>
      <c r="AF59" s="70"/>
      <c r="AG59" s="66"/>
      <c r="AH59" s="65"/>
      <c r="AI59" s="65"/>
      <c r="AJ59" s="67"/>
      <c r="AK59" s="2"/>
      <c r="AL59" s="2"/>
    </row>
    <row r="60" spans="10:38" ht="14.25" customHeight="1">
      <c r="J60" s="81"/>
      <c r="K60" s="122"/>
      <c r="L60" s="122"/>
      <c r="M60" s="78"/>
      <c r="N60"/>
      <c r="Q60" s="75"/>
      <c r="Y60" s="81"/>
      <c r="Z60" s="81"/>
      <c r="AA60" s="81"/>
      <c r="AB60" s="81"/>
      <c r="AC60" s="64"/>
      <c r="AD60" s="66"/>
      <c r="AE60" s="69"/>
      <c r="AF60" s="70"/>
      <c r="AG60" s="66"/>
      <c r="AH60" s="65"/>
      <c r="AI60" s="65"/>
      <c r="AJ60" s="67"/>
      <c r="AK60" s="2"/>
      <c r="AL60" s="2"/>
    </row>
    <row r="61" spans="10:38" ht="14.25" customHeight="1">
      <c r="J61" s="81"/>
      <c r="K61" s="122"/>
      <c r="L61" s="122"/>
      <c r="M61" s="78"/>
      <c r="N61"/>
      <c r="Q61" s="75"/>
      <c r="Y61" s="81"/>
      <c r="Z61" s="81"/>
      <c r="AA61" s="81"/>
      <c r="AB61" s="81"/>
      <c r="AC61" s="64"/>
      <c r="AD61" s="66"/>
      <c r="AE61" s="69"/>
      <c r="AF61" s="70"/>
      <c r="AG61" s="66"/>
      <c r="AH61" s="65"/>
      <c r="AI61" s="65"/>
      <c r="AJ61" s="67"/>
      <c r="AK61" s="2"/>
      <c r="AL61" s="2"/>
    </row>
    <row r="62" spans="10:38" ht="14.25" customHeight="1">
      <c r="J62" s="81"/>
      <c r="K62" s="122"/>
      <c r="L62" s="122"/>
      <c r="M62" s="78"/>
      <c r="N62"/>
      <c r="Q62" s="75"/>
      <c r="Y62" s="81"/>
      <c r="Z62" s="81"/>
      <c r="AA62" s="81"/>
      <c r="AB62" s="81"/>
      <c r="AC62" s="64"/>
      <c r="AD62" s="66"/>
      <c r="AE62" s="69"/>
      <c r="AF62" s="70"/>
      <c r="AG62" s="66"/>
      <c r="AH62" s="65"/>
      <c r="AI62" s="65"/>
      <c r="AJ62" s="67"/>
      <c r="AK62" s="2"/>
      <c r="AL62" s="2"/>
    </row>
    <row r="63" spans="17:38" ht="14.25" customHeight="1">
      <c r="Q63" s="75"/>
      <c r="Z63" s="64"/>
      <c r="AA63" s="65"/>
      <c r="AB63" s="65"/>
      <c r="AC63" s="64"/>
      <c r="AD63" s="66"/>
      <c r="AE63" s="65"/>
      <c r="AF63" s="64"/>
      <c r="AG63" s="66"/>
      <c r="AH63" s="65"/>
      <c r="AI63" s="65"/>
      <c r="AJ63" s="67"/>
      <c r="AK63" s="2"/>
      <c r="AL63" s="2"/>
    </row>
    <row r="64" spans="17:38" ht="14.25" customHeight="1">
      <c r="Q64" s="75"/>
      <c r="T64" s="66"/>
      <c r="U64" s="3"/>
      <c r="V64" s="3"/>
      <c r="Z64" s="64"/>
      <c r="AA64" s="65"/>
      <c r="AB64" s="65"/>
      <c r="AC64" s="64"/>
      <c r="AD64" s="66"/>
      <c r="AE64" s="65"/>
      <c r="AF64" s="64"/>
      <c r="AG64" s="66"/>
      <c r="AH64" s="65"/>
      <c r="AI64" s="65"/>
      <c r="AJ64" s="67"/>
      <c r="AK64" s="2"/>
      <c r="AL64" s="2"/>
    </row>
    <row r="65" spans="20:38" ht="14.25" customHeight="1">
      <c r="T65" s="66"/>
      <c r="U65" s="3"/>
      <c r="V65" s="3"/>
      <c r="Z65" s="64"/>
      <c r="AA65" s="65"/>
      <c r="AB65" s="65"/>
      <c r="AC65" s="64"/>
      <c r="AD65" s="66"/>
      <c r="AE65" s="65"/>
      <c r="AF65" s="64"/>
      <c r="AG65" s="66"/>
      <c r="AH65" s="65"/>
      <c r="AI65" s="65"/>
      <c r="AJ65" s="67"/>
      <c r="AK65" s="2"/>
      <c r="AL65" s="2"/>
    </row>
    <row r="66" spans="20:38" ht="14.25" customHeight="1">
      <c r="T66" s="66"/>
      <c r="U66" s="3"/>
      <c r="V66" s="3"/>
      <c r="Z66" s="64"/>
      <c r="AA66" s="65"/>
      <c r="AB66" s="65"/>
      <c r="AC66" s="64"/>
      <c r="AD66" s="66"/>
      <c r="AE66" s="65"/>
      <c r="AF66" s="64"/>
      <c r="AG66" s="66"/>
      <c r="AH66" s="65"/>
      <c r="AI66" s="65"/>
      <c r="AJ66" s="67"/>
      <c r="AK66" s="2"/>
      <c r="AL66" s="2"/>
    </row>
    <row r="69" spans="17:20" ht="14.25" customHeight="1">
      <c r="Q69" s="115"/>
      <c r="R69" s="115"/>
      <c r="S69" s="115"/>
      <c r="T69" s="115"/>
    </row>
    <row r="70" spans="17:20" ht="14.25" customHeight="1">
      <c r="Q70" s="115"/>
      <c r="R70" s="115"/>
      <c r="S70" s="115"/>
      <c r="T70" s="115"/>
    </row>
    <row r="71" spans="17:20" ht="14.25" customHeight="1">
      <c r="Q71" s="115"/>
      <c r="R71" s="115"/>
      <c r="S71" s="115"/>
      <c r="T71" s="115"/>
    </row>
    <row r="77" spans="17:19" ht="14.25" customHeight="1">
      <c r="Q77"/>
      <c r="R77"/>
      <c r="S77"/>
    </row>
    <row r="78" spans="17:19" ht="14.25" customHeight="1">
      <c r="Q78"/>
      <c r="R78"/>
      <c r="S78"/>
    </row>
    <row r="86" spans="11:12" ht="14.25" customHeight="1">
      <c r="K86"/>
      <c r="L86"/>
    </row>
    <row r="87" spans="11:12" ht="14.25" customHeight="1">
      <c r="K87"/>
      <c r="L87"/>
    </row>
    <row r="88" spans="11:12" ht="14.25" customHeight="1">
      <c r="K88"/>
      <c r="L88"/>
    </row>
    <row r="89" spans="11:12" ht="14.25" customHeight="1">
      <c r="K89"/>
      <c r="L89"/>
    </row>
    <row r="90" spans="11:12" ht="14.25" customHeight="1">
      <c r="K90"/>
      <c r="L90"/>
    </row>
    <row r="91" spans="11:12" ht="14.25" customHeight="1">
      <c r="K91"/>
      <c r="L91"/>
    </row>
  </sheetData>
  <mergeCells count="20">
    <mergeCell ref="F10:G11"/>
    <mergeCell ref="H10:N11"/>
    <mergeCell ref="F13:G14"/>
    <mergeCell ref="H13:N14"/>
    <mergeCell ref="C32:P33"/>
    <mergeCell ref="B49:B50"/>
    <mergeCell ref="F35:G36"/>
    <mergeCell ref="H35:N36"/>
    <mergeCell ref="F39:G40"/>
    <mergeCell ref="H39:N40"/>
    <mergeCell ref="B1:Q2"/>
    <mergeCell ref="B20:B21"/>
    <mergeCell ref="B24:B25"/>
    <mergeCell ref="B45:B46"/>
    <mergeCell ref="C4:P5"/>
    <mergeCell ref="K45:L58"/>
    <mergeCell ref="K18:L27"/>
    <mergeCell ref="J7:P8"/>
    <mergeCell ref="B53:B54"/>
    <mergeCell ref="B57:B58"/>
  </mergeCells>
  <printOptions horizontalCentered="1"/>
  <pageMargins left="0.5905511811023623" right="0" top="0.3937007874015748" bottom="0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zoomScale="75" zoomScaleNormal="75" workbookViewId="0" topLeftCell="A4">
      <selection activeCell="E22" sqref="E22"/>
    </sheetView>
  </sheetViews>
  <sheetFormatPr defaultColWidth="8.796875" defaultRowHeight="29.25" customHeight="1"/>
  <cols>
    <col min="1" max="1" width="9" style="4" customWidth="1"/>
    <col min="2" max="2" width="3.69921875" style="17" customWidth="1"/>
    <col min="3" max="3" width="52" style="18" customWidth="1"/>
    <col min="4" max="4" width="5.59765625" style="4" customWidth="1"/>
    <col min="5" max="5" width="37.59765625" style="19" customWidth="1"/>
    <col min="6" max="6" width="5" style="4" customWidth="1"/>
    <col min="7" max="16384" width="9" style="4" customWidth="1"/>
  </cols>
  <sheetData>
    <row r="1" spans="1:6" s="34" customFormat="1" ht="29.25" customHeight="1">
      <c r="A1" s="207" t="s">
        <v>0</v>
      </c>
      <c r="B1" s="207"/>
      <c r="C1" s="207"/>
      <c r="D1" s="207"/>
      <c r="E1" s="207"/>
      <c r="F1" s="37"/>
    </row>
    <row r="2" spans="1:5" ht="29.25" customHeight="1" thickBot="1">
      <c r="A2" s="41"/>
      <c r="B2" s="38"/>
      <c r="C2" s="38"/>
      <c r="D2" s="38"/>
      <c r="E2" s="38"/>
    </row>
    <row r="3" spans="1:5" ht="29.25" customHeight="1" thickBot="1">
      <c r="A3" s="5" t="s">
        <v>91</v>
      </c>
      <c r="B3" s="6" t="s">
        <v>79</v>
      </c>
      <c r="C3" s="40" t="s">
        <v>92</v>
      </c>
      <c r="D3" s="7"/>
      <c r="E3" s="8" t="s">
        <v>89</v>
      </c>
    </row>
    <row r="4" spans="1:5" ht="29.25" customHeight="1" thickBot="1">
      <c r="A4" s="9" t="s">
        <v>78</v>
      </c>
      <c r="B4" s="17">
        <v>1</v>
      </c>
      <c r="C4" s="35" t="s">
        <v>57</v>
      </c>
      <c r="D4" s="7"/>
      <c r="E4" s="10" t="s">
        <v>96</v>
      </c>
    </row>
    <row r="5" spans="1:5" ht="29.25" customHeight="1" thickBot="1">
      <c r="A5" s="11"/>
      <c r="B5" s="12">
        <v>2</v>
      </c>
      <c r="C5" s="10" t="s">
        <v>6</v>
      </c>
      <c r="D5" s="7"/>
      <c r="E5" s="10" t="s">
        <v>75</v>
      </c>
    </row>
    <row r="6" spans="1:5" ht="29.25" customHeight="1" thickBot="1">
      <c r="A6" s="13"/>
      <c r="B6" s="14">
        <v>3</v>
      </c>
      <c r="C6" s="10" t="s">
        <v>7</v>
      </c>
      <c r="D6" s="7"/>
      <c r="E6" s="10" t="s">
        <v>6</v>
      </c>
    </row>
    <row r="7" spans="1:5" ht="29.25" customHeight="1" thickBot="1">
      <c r="A7" s="11"/>
      <c r="B7" s="45">
        <v>4</v>
      </c>
      <c r="C7" s="35" t="s">
        <v>97</v>
      </c>
      <c r="D7" s="7"/>
      <c r="E7" s="10" t="s">
        <v>100</v>
      </c>
    </row>
    <row r="8" spans="1:5" ht="29.25" customHeight="1" thickBot="1">
      <c r="A8" s="9" t="s">
        <v>93</v>
      </c>
      <c r="B8" s="46">
        <v>5</v>
      </c>
      <c r="C8" s="35" t="s">
        <v>8</v>
      </c>
      <c r="D8" s="7"/>
      <c r="E8" s="35" t="s">
        <v>9</v>
      </c>
    </row>
    <row r="9" spans="1:5" ht="29.25" customHeight="1" thickBot="1">
      <c r="A9" s="11"/>
      <c r="B9" s="14">
        <v>6</v>
      </c>
      <c r="C9" s="10" t="s">
        <v>75</v>
      </c>
      <c r="D9" s="7"/>
      <c r="E9" s="10" t="s">
        <v>99</v>
      </c>
    </row>
    <row r="10" spans="1:5" ht="29.25" customHeight="1" thickBot="1">
      <c r="A10" s="13"/>
      <c r="B10" s="45">
        <v>7</v>
      </c>
      <c r="C10" s="35" t="s">
        <v>5</v>
      </c>
      <c r="D10" s="7"/>
      <c r="E10" s="35" t="s">
        <v>57</v>
      </c>
    </row>
    <row r="11" spans="1:5" ht="29.25" customHeight="1" thickBot="1">
      <c r="A11" s="15"/>
      <c r="B11" s="39">
        <v>8</v>
      </c>
      <c r="C11" s="35" t="s">
        <v>9</v>
      </c>
      <c r="D11" s="7"/>
      <c r="E11" s="10" t="s">
        <v>4</v>
      </c>
    </row>
    <row r="12" spans="1:5" ht="29.25" customHeight="1" thickBot="1">
      <c r="A12" s="16" t="s">
        <v>94</v>
      </c>
      <c r="B12" s="100">
        <v>9</v>
      </c>
      <c r="C12" s="10" t="s">
        <v>4</v>
      </c>
      <c r="D12" s="7"/>
      <c r="E12" s="10" t="s">
        <v>3</v>
      </c>
    </row>
    <row r="13" spans="1:5" ht="29.25" customHeight="1" thickBot="1">
      <c r="A13" s="11"/>
      <c r="B13" s="45">
        <v>10</v>
      </c>
      <c r="C13" s="10" t="s">
        <v>100</v>
      </c>
      <c r="D13" s="7"/>
      <c r="E13" s="35" t="s">
        <v>97</v>
      </c>
    </row>
    <row r="14" spans="1:5" ht="29.25" customHeight="1" thickBot="1">
      <c r="A14" s="11"/>
      <c r="B14" s="101">
        <v>11</v>
      </c>
      <c r="C14" s="10" t="s">
        <v>96</v>
      </c>
      <c r="D14" s="7"/>
      <c r="E14" s="35" t="s">
        <v>98</v>
      </c>
    </row>
    <row r="15" spans="1:5" ht="29.25" customHeight="1" thickBot="1">
      <c r="A15" s="13"/>
      <c r="B15" s="14">
        <v>12</v>
      </c>
      <c r="C15" s="10" t="s">
        <v>3</v>
      </c>
      <c r="D15" s="7"/>
      <c r="E15" s="35" t="s">
        <v>5</v>
      </c>
    </row>
    <row r="16" spans="1:5" ht="29.25" customHeight="1" thickBot="1">
      <c r="A16" s="9" t="s">
        <v>95</v>
      </c>
      <c r="B16" s="46">
        <v>13</v>
      </c>
      <c r="C16" s="35" t="s">
        <v>98</v>
      </c>
      <c r="D16" s="7"/>
      <c r="E16" s="10" t="s">
        <v>7</v>
      </c>
    </row>
    <row r="17" spans="1:5" ht="29.25" customHeight="1" thickBot="1">
      <c r="A17" s="16"/>
      <c r="B17" s="116">
        <v>14</v>
      </c>
      <c r="C17" s="10" t="s">
        <v>74</v>
      </c>
      <c r="D17" s="7"/>
      <c r="E17" s="35" t="s">
        <v>8</v>
      </c>
    </row>
    <row r="18" spans="1:5" ht="29.25" customHeight="1" thickBot="1">
      <c r="A18" s="13"/>
      <c r="B18" s="12">
        <v>15</v>
      </c>
      <c r="C18" s="10" t="s">
        <v>76</v>
      </c>
      <c r="D18" s="7"/>
      <c r="E18" s="10" t="s">
        <v>74</v>
      </c>
    </row>
    <row r="19" spans="1:5" ht="29.25" customHeight="1" thickBot="1">
      <c r="A19" s="15"/>
      <c r="B19" s="39">
        <v>16</v>
      </c>
      <c r="C19" s="10" t="s">
        <v>99</v>
      </c>
      <c r="D19" s="7"/>
      <c r="E19" s="10" t="s">
        <v>76</v>
      </c>
    </row>
    <row r="20" spans="1:4" ht="29.25" customHeight="1">
      <c r="A20"/>
      <c r="B20"/>
      <c r="C20"/>
      <c r="D20" s="7"/>
    </row>
    <row r="21" spans="1:6" ht="29.25" customHeight="1">
      <c r="A21" s="21"/>
      <c r="B21" s="42"/>
      <c r="C21" s="36"/>
      <c r="D21" s="7"/>
      <c r="F21" s="20"/>
    </row>
    <row r="22" spans="1:6" ht="29.25" customHeight="1" thickBot="1">
      <c r="A22" s="41" t="s">
        <v>90</v>
      </c>
      <c r="B22" s="38"/>
      <c r="C22" s="38"/>
      <c r="D22" s="7"/>
      <c r="E22" s="43"/>
      <c r="F22" s="20"/>
    </row>
    <row r="23" spans="1:6" ht="29.25" customHeight="1" thickBot="1">
      <c r="A23" s="5" t="s">
        <v>91</v>
      </c>
      <c r="B23" s="6" t="s">
        <v>79</v>
      </c>
      <c r="C23" s="40" t="s">
        <v>92</v>
      </c>
      <c r="D23" s="7"/>
      <c r="E23" s="8" t="s">
        <v>43</v>
      </c>
      <c r="F23" s="20"/>
    </row>
    <row r="24" spans="1:5" ht="29.25" customHeight="1" thickBot="1">
      <c r="A24" s="44" t="s">
        <v>58</v>
      </c>
      <c r="B24" s="14">
        <v>17</v>
      </c>
      <c r="C24" s="10" t="s">
        <v>101</v>
      </c>
      <c r="D24" s="7"/>
      <c r="E24" s="10" t="s">
        <v>101</v>
      </c>
    </row>
    <row r="25" spans="1:5" ht="29.25" customHeight="1" thickBot="1">
      <c r="A25" s="11"/>
      <c r="B25" s="14">
        <v>18</v>
      </c>
      <c r="C25" s="35" t="s">
        <v>77</v>
      </c>
      <c r="D25" s="7"/>
      <c r="E25" s="35" t="s">
        <v>77</v>
      </c>
    </row>
    <row r="26" spans="1:5" ht="29.25" customHeight="1" thickBot="1">
      <c r="A26" s="13"/>
      <c r="B26" s="47">
        <v>19</v>
      </c>
      <c r="C26" s="35" t="s">
        <v>10</v>
      </c>
      <c r="D26" s="1"/>
      <c r="E26" s="35" t="s">
        <v>10</v>
      </c>
    </row>
    <row r="27" spans="1:5" ht="29.25" customHeight="1" thickBot="1">
      <c r="A27" s="15"/>
      <c r="B27" s="117">
        <v>20</v>
      </c>
      <c r="C27" s="10" t="s">
        <v>42</v>
      </c>
      <c r="D27" s="1"/>
      <c r="E27" s="10" t="s">
        <v>42</v>
      </c>
    </row>
  </sheetData>
  <mergeCells count="1">
    <mergeCell ref="A1:E1"/>
  </mergeCells>
  <printOptions horizontalCentered="1"/>
  <pageMargins left="0.3937007874015748" right="0.1968503937007874" top="0.3937007874015748" bottom="0" header="0.5118110236220472" footer="0.5118110236220472"/>
  <pageSetup horizontalDpi="600" verticalDpi="600" orientation="portrait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廣告社（株）スポーツ文化部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横田　一寛</dc:creator>
  <cp:keywords/>
  <dc:description/>
  <cp:lastModifiedBy>Owner</cp:lastModifiedBy>
  <cp:lastPrinted>2008-07-19T06:16:55Z</cp:lastPrinted>
  <dcterms:created xsi:type="dcterms:W3CDTF">2000-05-09T02:56:02Z</dcterms:created>
  <dcterms:modified xsi:type="dcterms:W3CDTF">2008-07-21T10:35:43Z</dcterms:modified>
  <cp:category/>
  <cp:version/>
  <cp:contentType/>
  <cp:contentStatus/>
</cp:coreProperties>
</file>